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rzedmiar" sheetId="1" r:id="rId1"/>
  </sheets>
  <definedNames>
    <definedName name="_xlnm.Print_Area" localSheetId="0">'Przedmiar'!$A$1:$F$148</definedName>
    <definedName name="stal">#REF!</definedName>
    <definedName name="_xlnm.Print_Titles" localSheetId="0">'Przedmiar'!$5:$5</definedName>
    <definedName name="zysk">#REF!</definedName>
  </definedNames>
  <calcPr fullCalcOnLoad="1" fullPrecision="0"/>
</workbook>
</file>

<file path=xl/sharedStrings.xml><?xml version="1.0" encoding="utf-8"?>
<sst xmlns="http://schemas.openxmlformats.org/spreadsheetml/2006/main" count="335" uniqueCount="246">
  <si>
    <t>Wykonanie wykopów w gruntach nieskalistych</t>
  </si>
  <si>
    <t>Podstawa wyceny</t>
  </si>
  <si>
    <t>Ilość jedn.</t>
  </si>
  <si>
    <t xml:space="preserve">Razem               </t>
  </si>
  <si>
    <t>Wyznaczenie trasy i punktów wysokościowych</t>
  </si>
  <si>
    <t>Usunięcie drzew i krzewów</t>
  </si>
  <si>
    <t xml:space="preserve">Wykonanie nasypów </t>
  </si>
  <si>
    <t>Oczyszcznie i skropienie warstw konstrukcyjnych</t>
  </si>
  <si>
    <t>Umocnienie skarp, rowów, i ścieków</t>
  </si>
  <si>
    <t>01.02.04.11</t>
  </si>
  <si>
    <t>01.02.04.22</t>
  </si>
  <si>
    <t>02.01.01.14</t>
  </si>
  <si>
    <t>Opis</t>
  </si>
  <si>
    <t>Jm</t>
  </si>
  <si>
    <t>szt</t>
  </si>
  <si>
    <t>m2</t>
  </si>
  <si>
    <t>m3</t>
  </si>
  <si>
    <t>m</t>
  </si>
  <si>
    <t>t</t>
  </si>
  <si>
    <t>Lp.</t>
  </si>
  <si>
    <t>01.02.01.22</t>
  </si>
  <si>
    <t>Karczowanie krzaków i poszycia</t>
  </si>
  <si>
    <t>ha</t>
  </si>
  <si>
    <t>Oczyszczenie warstw konstrukcyjnych nieulepszonych mechanicznie</t>
  </si>
  <si>
    <t>04.03.01.13</t>
  </si>
  <si>
    <t>04.03.01.14</t>
  </si>
  <si>
    <t>Oczyszczenie warstw konstrukcyjnych ulepszonych mechanicznie</t>
  </si>
  <si>
    <t>04.03.01.23</t>
  </si>
  <si>
    <t>Skropienie warstw konstrukcyjnych nieulepszonych emulsją asfaltową</t>
  </si>
  <si>
    <t>Skropienie warstw konstrukcyjnych ulepszonych emulsją asfaltową</t>
  </si>
  <si>
    <t>04.03.01.24</t>
  </si>
  <si>
    <t>STWIORB
 CPV</t>
  </si>
  <si>
    <t>01.01.01.12</t>
  </si>
  <si>
    <t>01.02.02.13</t>
  </si>
  <si>
    <t>05.03.05a.51</t>
  </si>
  <si>
    <t>Nawierzchnia z betonu asfaltowego - warstwa ścieralna</t>
  </si>
  <si>
    <t>Podbudowa z kruszywa łamanego stabilizowanego mechanicznie</t>
  </si>
  <si>
    <t>01.02.04.91</t>
  </si>
  <si>
    <t>06.01.01.01</t>
  </si>
  <si>
    <t>Plantowanie skarp i dna wykopów w gruncie nieskalistym</t>
  </si>
  <si>
    <t>06.01.01.22</t>
  </si>
  <si>
    <t>Mechaniczne usunięcie warstwy ziemi urodzajnej (humusu) gr. w-wy 20cm</t>
  </si>
  <si>
    <t>Humusowanie z obsianiem skarp przy grubości humusu 10cm</t>
  </si>
  <si>
    <t>00.00.00.              
45111000-8</t>
  </si>
  <si>
    <t>WYMAGANIA OGÓLNE                                  
Roboty w zakresie budowy autostrad i dróg</t>
  </si>
  <si>
    <t xml:space="preserve">Wymagania ogólne </t>
  </si>
  <si>
    <t>Przygotowanie placu budowy, dostosowanie do warunków kontraktu</t>
  </si>
  <si>
    <t>Skropienie warstw konstrukcyjnych nieulepszonych - podbudowy wg. 04.03.01.13</t>
  </si>
  <si>
    <t>Rozebranie podbudowy z kruszywa gr 20cm</t>
  </si>
  <si>
    <t>01.02.04.63</t>
  </si>
  <si>
    <t>Wykonanie wykopów mechaniczne w gruntach nieskalistych z transportem urobku na nasyp</t>
  </si>
  <si>
    <t>02.03.01.11</t>
  </si>
  <si>
    <t>Wykonanie nasypów mechanicznie z gruntu uzyskanego z wykopu</t>
  </si>
  <si>
    <t>Oczyszczenie  warstw konstrukcyjnych ulepszonych z betonu asfaltowego wg 04.03.01.14</t>
  </si>
  <si>
    <t>04.04.02.13</t>
  </si>
  <si>
    <t>Wykonanie podbudowy z kruszywa łamnego 0/31,5, r. w-wy 30cm</t>
  </si>
  <si>
    <t xml:space="preserve">M 22.00.00.                                     45221110-6  </t>
  </si>
  <si>
    <t>M - D 00.00.00.00
45111000-8</t>
  </si>
  <si>
    <t>D 01.00.00.              45111000-8</t>
  </si>
  <si>
    <t>D 01.01.01</t>
  </si>
  <si>
    <t xml:space="preserve"> D 02.00.00.                    45112000-5</t>
  </si>
  <si>
    <t>D 01.02.01</t>
  </si>
  <si>
    <t>D 01.02.04</t>
  </si>
  <si>
    <t>D 02.01.01</t>
  </si>
  <si>
    <t>D 02.03.01</t>
  </si>
  <si>
    <t>D 04.00.00.                  45233000-9</t>
  </si>
  <si>
    <t>D 04.03.01</t>
  </si>
  <si>
    <t>D 04.04.02</t>
  </si>
  <si>
    <t>D 05.00.00.                                     45233000-9</t>
  </si>
  <si>
    <t>D 05.03.05a</t>
  </si>
  <si>
    <t>D 06.00.00.                                     45233000-9</t>
  </si>
  <si>
    <t>D 06.01.01</t>
  </si>
  <si>
    <t xml:space="preserve">M 23.00.00.                                     45221110-6  </t>
  </si>
  <si>
    <t>M 23.52.01</t>
  </si>
  <si>
    <t>23.52.01.31</t>
  </si>
  <si>
    <t xml:space="preserve">M 27.00.00.                                     45221110-6  </t>
  </si>
  <si>
    <t>M 27.01.01</t>
  </si>
  <si>
    <t>27.01.01.51</t>
  </si>
  <si>
    <t xml:space="preserve">M 28.00.00.                                     45221110-6  </t>
  </si>
  <si>
    <t>WYPOSAŻENIE MOSTÓW                                                                                                   Mosty</t>
  </si>
  <si>
    <t>Powłokowa izolacja bitumiczna - "na zimno"</t>
  </si>
  <si>
    <t xml:space="preserve">M 29.00.00.                                     45221110-6  </t>
  </si>
  <si>
    <t>ROBOTY PRZYOBIEKTOWE                                                                                                  Mosty</t>
  </si>
  <si>
    <t>M 29.54.04</t>
  </si>
  <si>
    <t>Umocnienia dna wokół posadowienia podpór</t>
  </si>
  <si>
    <t>ROBOTY PRZYGOTOWAWCZE                                                                              
Roboty w zakresie burzenia, roboty ziemne</t>
  </si>
  <si>
    <t>Przedmiar Robót</t>
  </si>
  <si>
    <t>ROBOTY ZIEMNE                                                                                                     
Roboty w zakresie usuwania gleby</t>
  </si>
  <si>
    <t>KORPUSY PODPÓR                                                                                                    
Mosty</t>
  </si>
  <si>
    <t>USTROJE NOŚNE                                                                                                  
Mosty</t>
  </si>
  <si>
    <t>HYDROIZOLACJA                                                                                                   
Mosty</t>
  </si>
  <si>
    <t>02.01.01.13</t>
  </si>
  <si>
    <t>Wykonanie wykopów mechaniczne w gruntach nieskalistych z transportem urobku na odkład</t>
  </si>
  <si>
    <t>Odtworzenie trasy i punktów wysokościowych w terenie równinnym lub pagórkowatym.</t>
  </si>
  <si>
    <t>Odtworzenie pkt. wysokociowych w czasie prac remontowych mostu</t>
  </si>
  <si>
    <t>01.02.02</t>
  </si>
  <si>
    <t>Zdjęcie warstwy humusu /darniny/</t>
  </si>
  <si>
    <t>Roboty rozbiórkowe</t>
  </si>
  <si>
    <t>Projekt odbudowy mostu na potoku Wańkówka w Olszanicy</t>
  </si>
  <si>
    <t>01.02.04.23</t>
  </si>
  <si>
    <t>Rozebranie balustrady stalowej</t>
  </si>
  <si>
    <t>Rozbiórka nawierzchni na moście  z mieszanek mineralno-bitumicznych gr. 5cm. Wg rys. inwentaryzacji.
F=3,5m*34,20=119,70m2</t>
  </si>
  <si>
    <t>Rozbiórka balustrady ma moście. Wg rys. inwentaryzacji.
L=2*36,20=72,40m</t>
  </si>
  <si>
    <t>01.02.04.92</t>
  </si>
  <si>
    <t>Skucie tynku na przyczólkach i skrzydłach</t>
  </si>
  <si>
    <t>Rozkucie przyczółków, wsporników płyty pomostu i płyty pomostu</t>
  </si>
  <si>
    <t>05.03.05a.52</t>
  </si>
  <si>
    <t>Wykonanie nawierzchni z betonu asfaltowego AC11S warstwa ścieralna na moście, 
gr. w-wy 5cm</t>
  </si>
  <si>
    <t>Nawierzchnia z betonu asfaltowego AC11S na  moście - warstwa ścieralna grubości  5cm.
F=3,1m*34,2m=106,02m2</t>
  </si>
  <si>
    <t>Wykonanie nawierzchni z asfaltu twardolanego na moście, gr. w-wy 5cm</t>
  </si>
  <si>
    <t>Nawierzchnia z asfaltu twardolanego na  moście - warstwa ścieralna grubości  5cm.
F=2*(0,4m*34,2m=27,36m2</t>
  </si>
  <si>
    <t>Renowacja powłoki malarskiej przesła stalowego</t>
  </si>
  <si>
    <t>M 22.51.30</t>
  </si>
  <si>
    <t>22.51.30.32</t>
  </si>
  <si>
    <t>Wykonanie kotw fi8 do mocowania siatek zgrzewanych dla przyczółków P1 i P2.
M=37,3kg</t>
  </si>
  <si>
    <t>M 22.51.20</t>
  </si>
  <si>
    <t>22.51.20.15</t>
  </si>
  <si>
    <t>Wykonanie klamr fi16 do zabezpieczenia rys 
i pęknięć w przyczółkach P1 i P2.
M=44,3kg</t>
  </si>
  <si>
    <t>M 23.01.01</t>
  </si>
  <si>
    <t>Ustrój nośny żelbetowy "na mokro"</t>
  </si>
  <si>
    <t>23.01.01.11</t>
  </si>
  <si>
    <t>Wykonanie ustroju płytowego z betonu klasy C25/30 nad lądem</t>
  </si>
  <si>
    <t>23.01.01.97</t>
  </si>
  <si>
    <t>Przygotowanie i montaż zbrojenia wsporników płyty pomostu ze stali gatunku BSt 500S:
M=930,5kg</t>
  </si>
  <si>
    <t>M 23.51.20</t>
  </si>
  <si>
    <t xml:space="preserve">Naprawy powierzchni betonowych przęseł zaprawami typu PCC </t>
  </si>
  <si>
    <t>M 23.30.06</t>
  </si>
  <si>
    <t>Kapy chodnikowe z prefabrykowaną deską gzymsową</t>
  </si>
  <si>
    <t>23.30.06.51</t>
  </si>
  <si>
    <t xml:space="preserve">M 25.00.00.                                     45221110-6  </t>
  </si>
  <si>
    <t>URZĄDZENIA DYLATACYJNE                                                                                                 
Mosty</t>
  </si>
  <si>
    <t>M 25.01.03</t>
  </si>
  <si>
    <t>Elastyczne przykrycie dylatacyjne</t>
  </si>
  <si>
    <t>25.01.03.54</t>
  </si>
  <si>
    <t>Wykonanie elastycznego przykrycia dylatacyjnego</t>
  </si>
  <si>
    <t>Wykonanie technologicznej elastycznej dylatacji w nawierzchni jezdni nad filarami o szerokości 2cm i głębokości 4cm.
L= 2*3,9m=7,8m</t>
  </si>
  <si>
    <t>M 27.02.01</t>
  </si>
  <si>
    <t>Izolacja z papy zgrzewanej - układana na powierzchniach betonowych</t>
  </si>
  <si>
    <t>27.02.01.51</t>
  </si>
  <si>
    <t>27.02.01.52</t>
  </si>
  <si>
    <t xml:space="preserve">Wykonanie każdej następnej warstwy izolacji z papy termozgrzewalnej na betonowych płaszczyznach poziomych </t>
  </si>
  <si>
    <t>Wykonanie izolacji płyty pomostu z papy termocgrzewalnej grubosci warstwy 0,5cm.
F=4,35m*34,20m=148,77m2</t>
  </si>
  <si>
    <t xml:space="preserve">M 26.00.00.                                     45221110-6  </t>
  </si>
  <si>
    <t>ODWODNIENIE                                                                                                 
Mosty</t>
  </si>
  <si>
    <t>M 26.01.03</t>
  </si>
  <si>
    <t>26.01.03.53</t>
  </si>
  <si>
    <t>D 05.03.07</t>
  </si>
  <si>
    <t>Nawierzchnia z asfaltu lanego</t>
  </si>
  <si>
    <t>05.03.07.14</t>
  </si>
  <si>
    <t>M 28.01.01</t>
  </si>
  <si>
    <t>Balustrady stalowe na obiektach mostowych</t>
  </si>
  <si>
    <t>28.01.01.51</t>
  </si>
  <si>
    <t>Montaż balustrady stalowej "szczeblinkowej" o wysokości h=1100mm</t>
  </si>
  <si>
    <t>M 29.01.01</t>
  </si>
  <si>
    <t>Odwodnienie zasypki przyczółka</t>
  </si>
  <si>
    <t>29.01.01.14</t>
  </si>
  <si>
    <t>M 29.15.01</t>
  </si>
  <si>
    <t>Dreny dla odwodnienia izolacji</t>
  </si>
  <si>
    <t>23.51.20.13</t>
  </si>
  <si>
    <t>Wykonanie drenów z "z taśmą"</t>
  </si>
  <si>
    <t>`</t>
  </si>
  <si>
    <t>km</t>
  </si>
  <si>
    <t>22.51.30.96</t>
  </si>
  <si>
    <t>22.51.30.97</t>
  </si>
  <si>
    <t>Wykonanie zbrojenia przyczółków z siatki zgrzewanej fi 6 o oczku 10x10cm.
Przyczółek P1 i P2:
F=2*27,5m2=55,0m2</t>
  </si>
  <si>
    <t>Montaż polimerobetonowych desek gzymsowych o wym.: 4x40x100cm w płycie pomostu.
L=2*33,0m=66,0m</t>
  </si>
  <si>
    <t>Warstwy wyrównawcze z zapraw niskoskórczowych</t>
  </si>
  <si>
    <t>23.01.03.03</t>
  </si>
  <si>
    <t>M 23.01.03</t>
  </si>
  <si>
    <t xml:space="preserve">Naprawa powierzchni betonowych podpór zaprawami typu PCC </t>
  </si>
  <si>
    <t>29.54.04.31</t>
  </si>
  <si>
    <t>Wykonanie narzutu kamiennego wokół podmytych podpór</t>
  </si>
  <si>
    <t>Wykonanie opaski kamiennej wokół filarów i wzdłóż skarp potoku głazami fi 50-80cm.</t>
  </si>
  <si>
    <t>Filar F1 i skarpa potoku:
V=[14,7m*5,2m2-(3,9m2*0,65m)+6,2m*3,6m2] -3,5m3 (wg. poz. 02.03.01.11)=92,7m3</t>
  </si>
  <si>
    <t>Wykonanie warstwy profilujaco - wyrównawczej na płycie pomostu i wspornikach średniej 
grubości 2cm:
V=0,02m*3,9m*34,20m=2,67m3</t>
  </si>
  <si>
    <t>Wykonanie szpachlowania spodu płyty pomostu na całej szerokości o średniej gr 3mm 
z wypełnieniem ubytków.
F=3,90m*32,20m=125,58m2</t>
  </si>
  <si>
    <t>Wykonaie obustronnych wsporników płyty pomostu z betonu klasy C25/30:
V=2*0,24m*0,44m*34,20m=7,22m3</t>
  </si>
  <si>
    <t>Montaż prefabrykowanych desek gzymsowych 
o kubaturze poniżej 0,10m3/szt.</t>
  </si>
  <si>
    <t>Rozebranie nawierzchni z mieszanek mineralno-bitumicznych gr. 5cm</t>
  </si>
  <si>
    <t>Rozebranie nawierzchni z mieszanek mineralno-bitumicznych gr 10cm</t>
  </si>
  <si>
    <t>Wykonanie naprawy sufitowych powierzchni betonu przęseł zaprawami typu PCC na głebokość do 1cm. Grubośc w-wy średnio 3mm</t>
  </si>
  <si>
    <t xml:space="preserve">Wykonanie renowacji powłoki malarskiej przęsła stalowego nad wodą. </t>
  </si>
  <si>
    <t>Wykonanie powłokowej izolacji bitumicznej ukladanej na "zimno". Abizor R+2P</t>
  </si>
  <si>
    <t>A. CZĘŚĆ DROGOWA</t>
  </si>
  <si>
    <t>B. CZĘŚĆ MOSTOWA</t>
  </si>
  <si>
    <t>Wykonanie uszczelnienia pomiedzy pref. deską gzymsową a płyta pomostu z wkładki neoprenowej
L=2*34,0m=68,0m</t>
  </si>
  <si>
    <t>szt.</t>
  </si>
  <si>
    <t>Wsporniki płyty pomostu i płyta pomostu: V=0,18m2*32,20m=5,8m3</t>
  </si>
  <si>
    <t>Skucie tynku gr. 3cm na przyczółkach i skrzydłach.
V=2*27,5m2=55,0m2</t>
  </si>
  <si>
    <t>PODBUDOWY                                                   
Roboty w zakresie konstruowania, fundamentowania oraz wykonywania nawierzchni dróg</t>
  </si>
  <si>
    <t>NAWIERZCHNIE                                                                    
Roboty w zakresie konstruowania, fundamentowania oraz wykonywania nawierzchni dróg</t>
  </si>
  <si>
    <t>ROBOTY WYKOŃCZENIOWE                                                                                                    Roboty w zakresie konstruowania, fundamentowania oraz wykonywania nawierzchni dróg</t>
  </si>
  <si>
    <t>Filar F2:
F=11,5m2</t>
  </si>
  <si>
    <t>Filar F1:
F=8,9m2</t>
  </si>
  <si>
    <t>Przyczółek P2:
F=19,6m2</t>
  </si>
  <si>
    <t>Ułożenie rury drenarskiej fi 80 za przyczółkiem P2:
L=5,20m</t>
  </si>
  <si>
    <t>Transport humusu z poza placu budowy. Transport humusu w gestii Wykonawcy. 
Wg pozycji 06.01.01.01</t>
  </si>
  <si>
    <t xml:space="preserve">Naprawa powierzchni betonowych podpór metodą torkretowania </t>
  </si>
  <si>
    <t xml:space="preserve"> </t>
  </si>
  <si>
    <t>Ułożenie geowłókniny wokół kruszywa 
A=2,45m*5,2m=12,74m2</t>
  </si>
  <si>
    <t>Rozbiórka nawierzchni na dojazdach do mostu  z mieszanek mineralno-bitumicznych gr. 10cm. Wg poz. 01.02.04.11</t>
  </si>
  <si>
    <t>Wykonanie powłokowej izolacji bitumicznej przyczółków i firarów w części stykającej się z gruntem. Zastosowano abizor R+2P. 
(Obmiar z programu AutoCad)
Przyczółek P1:
F=29,2m2</t>
  </si>
  <si>
    <t>29.15.01.15</t>
  </si>
  <si>
    <t>Wykonanie umocnienia stozków płytami JOMB 100x75x12cm na podsypce z pospółki grubości 10cm.
F=3,0m*9,80m+1,5m*3,2m=34,2m2</t>
  </si>
  <si>
    <t>Wykonanie podsypki z pospółki gr. 10cm
F=34,2m2</t>
  </si>
  <si>
    <t>29.15.01.26</t>
  </si>
  <si>
    <t>M 29.20.01</t>
  </si>
  <si>
    <t>Ścieki skarpowe</t>
  </si>
  <si>
    <t>29.20.01.11</t>
  </si>
  <si>
    <t>Ułozenie prefabrykowanych trapezowych korytek ściekowych na podsypce cem. - piaskowej 1:4</t>
  </si>
  <si>
    <t>Ułożenie korytek ściekowych.
L=3,5m</t>
  </si>
  <si>
    <t>Wykonanie w-wy filtracyjnej z kruszywa łamanego przyjeto średnio:
V=0,4m*0,4m*5,2=0,85m3</t>
  </si>
  <si>
    <t>Umocnienie skarp stożków przyczółków</t>
  </si>
  <si>
    <t>Wykonanie siatki zbrojeniowej ze stali A IIIN</t>
  </si>
  <si>
    <t>Montaż i przygotowanie zbrojenia ze stali 
A IIIN.</t>
  </si>
  <si>
    <t>Przygotowanie i montaż zbrojenia klasy 
A IIIN</t>
  </si>
  <si>
    <t>Wykonanie warstwy profilujaco - wyrównawczej na płycie pomostu i wspornikach średnio gr. 2 cm</t>
  </si>
  <si>
    <t>Wykonanie trójwarstwowej powloki malarskiej dźwigarów głównych. 
F=4*(1,6m*9,25m)+2*(2,0m*13,8m)+(24*0,06m2)+(16*0,1m2)+(12*0,06m2)+(10*0,1m2)=119,16m2</t>
  </si>
  <si>
    <t>Wykonanie drenu podłużnego i poprzecznego z geowłókniny przeszywanej - 3 warstwy.
L=2*34,4m+2*34*0,75m=119,8m</t>
  </si>
  <si>
    <t xml:space="preserve">Wykonanie umocnienia stożka przyczółka P1 płytami prefabrykowanymi typu JOMB 100x75x12cm na podsypce z pospółki 
grubości 10cm. </t>
  </si>
  <si>
    <t>Wykonanie ławy oporowej dla umocnienia stożka przyczółka P1 z betonu klasy C20/25 
o wym. 40x80cm.</t>
  </si>
  <si>
    <t>Wykonanie opornika betonowego z betonu C20/25:
V=0,4m*0,8m*13,0m=4,16m3</t>
  </si>
  <si>
    <t>Filar F2 i skarpa potoku:
V=12,8m*5,8m2-(3,9m*0,9m)+8,0m*4,2m2 =104,3m3</t>
  </si>
  <si>
    <t>Wykonanie naprawy powierzchni podpór metoda torkretowania na głebokość 
powyżej 2 cm. Grubość w-wy 5cm.</t>
  </si>
  <si>
    <t>Wykonanie dodatkowej warstwy izolacji nad filarami szerokości 1,0m i grubosci warstwy 0,5cm.
F=2*3,90m*1,00m=7,80m2</t>
  </si>
  <si>
    <t>Montaz obustronnej balustrady stalowej na moście długosci 34,60m.
L=2*34,60m=69,20m
M=2 150,7kg</t>
  </si>
  <si>
    <t>Wykonaie odwodnienia przyczółka P2 za pomocą drenu PCV w geowłóknienie</t>
  </si>
  <si>
    <t>Wykonanie izolacji z papy termozgrzewalnej na betonowych płaszczyznach poziomych 
- 1 x papa</t>
  </si>
  <si>
    <t>Usunięcie krzewów znajdujących się na skarpach nasypów przy filarach mostu</t>
  </si>
  <si>
    <t>Mechaniczne usunięcie warstwy ziemi urodzajnej (humusu) o średniej grubości 20cm za pomocą spycharki - odkopanie filarów mostu 
 F=320m2*0,2m=64.0m3</t>
  </si>
  <si>
    <t>Rozbiórka podbudowy z kruszywa gr. 20cm na łaczeniach mostu :
Od strony drogi powiatowej i od strony m. Bezmiechowa Górna:
F=2*(2,0m*3,5m)=14m2</t>
  </si>
  <si>
    <t>Skucie przyczółków, wsporników płyty pomostu i płyty pomostu do projektowanych rzednych i długości. Przyczółek nr 1 i nr 2: 
V=2*(1,1m2*1,0)=2,2m3</t>
  </si>
  <si>
    <t>Roboty ziemne wykonywane koparkami podsiębiernymi o pojemności łyżki 0,40m3 w gruncie nieskalistym z transportem urobku samochodami samowyładowczymi na odkład. Wykopy przed przyczółkami .
V=383,3m3-95,5m3=287,80m3</t>
  </si>
  <si>
    <t>Nasypy wykonywane koparkami zgarniakowymi z gruntu nieskalistego. Formowanie i zagęszczanie nasypów z gruntu nieskalistego z ziemi pozyskanej z wykopów (poz. 02.01.01.14). - przy przyczółkach</t>
  </si>
  <si>
    <t>Rozkruszenie gruzu zalegajacego przy filarach mostu i umocnienie filarów - filar nr 1
Załozono:
V=3,5m3</t>
  </si>
  <si>
    <t>Mechaniczne oczyszczenie warstw konstrukcyjnych z kruszywa - podbudowa z kruszywa łamanego na łączeniach mostu z drogą
F=2*(2,0m*3,5m)=14,0m2</t>
  </si>
  <si>
    <t>Wykonanie nawierzchni z betonu asfaltowego AC11S  na łączeniach mostu z drogą - warstwa ścieralna - 5cm i warstwa wiażąca - 5cm</t>
  </si>
  <si>
    <t>Nawierzchnia z betonu asfaltowego AC11S na łączeniach mostu z drogą  - warstwa ścieralna  i warstwa wiążaca o grubości po 5cm każda.
F=2*2*(2,0m*3,5m)=28,0m2</t>
  </si>
  <si>
    <t>Wykonanie naprawy podłogowych powierzchni podpór zaprawami typu PCC nakładanymi ręcznie na głebokośc do 1cm. 
Grubość w-wy 1 cm</t>
  </si>
  <si>
    <t>Wykonanie naprawy ławy podłozyskowj filarów zaprawami typu PCC na głebokośc do 1cm. 
Firar F1 i F2:
F=2*4,1m2=8,2m2</t>
  </si>
  <si>
    <t>Wykonanie naprawy powierzchni przyczółków metoda torkretowania zaprawami betonowymi grubności 5cm. 
Przyczółek P1 i P2:
F=2*27,5m2=55,0m2</t>
  </si>
  <si>
    <t>Wykonanie naprawy powierzchni filarów metoda torkretowania zaprawami betonowymi grubności 5cm. 
Filar F1 i F2:
F=2*9,35m*2,35m=43,95m2</t>
  </si>
  <si>
    <t xml:space="preserve">Plantowanie powierzchni (obrobienie na czysto) terenu i skarp.
</t>
  </si>
  <si>
    <t>Oczyszczenie  warstw konstrukcyjnych ulepszonych - w-wy wiążącej z betonu asfaltowego na łączeniach mostu z drogą poz 05.03.05a</t>
  </si>
  <si>
    <t>Podbudowa  z kruszywa łamanego,  warstwa na łączeniach mostu z drogą , grubość warstwy po zagęszczeniu 30cm. 
F=2*(2,0m*3,5m)=14,0m2</t>
  </si>
  <si>
    <t>Roboty ziemne wykonywane koparkami podsiębiernymi o pojemności łyżki 0,40m3 w gruncie nieskalistym. Za przyczólkami i skrzydłami
V=95,5m3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</si>
</sst>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[$-415]d\ mmmm\ yyyy"/>
    <numFmt numFmtId="173" formatCode="00\-000"/>
    <numFmt numFmtId="174" formatCode="#,##0.0"/>
    <numFmt numFmtId="175" formatCode="#,##0.00\ &quot;zł&quot;"/>
    <numFmt numFmtId="176" formatCode="#&quot;.&quot;"/>
    <numFmt numFmtId="177" formatCode="#&quot;.&quot;#&quot;.&quot;"/>
    <numFmt numFmtId="178" formatCode="##&quot;.&quot;##"/>
    <numFmt numFmtId="179" formatCode="0.000000"/>
    <numFmt numFmtId="180" formatCode="#,##0.000"/>
    <numFmt numFmtId="181" formatCode="#,##0.0000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name val="Czcionka tekstu podstawowego"/>
      <family val="0"/>
    </font>
    <font>
      <sz val="2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2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4"/>
      <name val="Times New Roman"/>
      <family val="1"/>
    </font>
    <font>
      <sz val="11"/>
      <color theme="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4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top" wrapText="1"/>
    </xf>
    <xf numFmtId="4" fontId="7" fillId="0" borderId="12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top" wrapText="1"/>
    </xf>
    <xf numFmtId="4" fontId="55" fillId="0" borderId="0" xfId="0" applyNumberFormat="1" applyFont="1" applyFill="1" applyAlignment="1">
      <alignment horizontal="center" vertical="center"/>
    </xf>
    <xf numFmtId="4" fontId="5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55" fillId="0" borderId="1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0" fontId="58" fillId="2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vertical="center"/>
    </xf>
    <xf numFmtId="0" fontId="57" fillId="0" borderId="15" xfId="0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right" vertical="center"/>
    </xf>
    <xf numFmtId="0" fontId="57" fillId="0" borderId="19" xfId="0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right" vertical="center"/>
    </xf>
    <xf numFmtId="0" fontId="57" fillId="2" borderId="16" xfId="0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vertical="center"/>
    </xf>
    <xf numFmtId="4" fontId="11" fillId="0" borderId="21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right" vertical="center"/>
    </xf>
    <xf numFmtId="4" fontId="59" fillId="0" borderId="20" xfId="0" applyNumberFormat="1" applyFont="1" applyFill="1" applyBorder="1" applyAlignment="1">
      <alignment vertical="center"/>
    </xf>
    <xf numFmtId="4" fontId="59" fillId="0" borderId="0" xfId="0" applyNumberFormat="1" applyFont="1" applyFill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8" fontId="7" fillId="0" borderId="0" xfId="0" applyNumberFormat="1" applyFont="1" applyFill="1" applyBorder="1" applyAlignment="1">
      <alignment horizontal="center" vertical="center"/>
    </xf>
    <xf numFmtId="8" fontId="7" fillId="0" borderId="0" xfId="0" applyNumberFormat="1" applyFont="1" applyFill="1" applyAlignment="1">
      <alignment horizontal="center" vertical="center"/>
    </xf>
    <xf numFmtId="4" fontId="7" fillId="0" borderId="2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2" fontId="11" fillId="0" borderId="18" xfId="0" applyNumberFormat="1" applyFont="1" applyFill="1" applyBorder="1" applyAlignment="1">
      <alignment horizontal="right" vertical="center" wrapText="1"/>
    </xf>
    <xf numFmtId="2" fontId="7" fillId="0" borderId="12" xfId="0" applyNumberFormat="1" applyFont="1" applyFill="1" applyBorder="1" applyAlignment="1">
      <alignment horizontal="right" vertical="center" wrapText="1"/>
    </xf>
    <xf numFmtId="2" fontId="7" fillId="0" borderId="21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21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left" vertical="top" wrapText="1"/>
    </xf>
    <xf numFmtId="4" fontId="7" fillId="0" borderId="24" xfId="0" applyNumberFormat="1" applyFont="1" applyFill="1" applyBorder="1" applyAlignment="1">
      <alignment vertical="center"/>
    </xf>
    <xf numFmtId="0" fontId="57" fillId="0" borderId="25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top" wrapText="1"/>
    </xf>
    <xf numFmtId="0" fontId="7" fillId="0" borderId="26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vertical="center" wrapText="1"/>
    </xf>
    <xf numFmtId="4" fontId="11" fillId="0" borderId="21" xfId="0" applyNumberFormat="1" applyFont="1" applyFill="1" applyBorder="1" applyAlignment="1">
      <alignment vertical="center" wrapText="1"/>
    </xf>
    <xf numFmtId="0" fontId="5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2" fontId="11" fillId="0" borderId="28" xfId="0" applyNumberFormat="1" applyFont="1" applyFill="1" applyBorder="1" applyAlignment="1">
      <alignment vertical="center" wrapText="1"/>
    </xf>
    <xf numFmtId="0" fontId="6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top" wrapText="1"/>
    </xf>
    <xf numFmtId="4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vertical="center"/>
    </xf>
    <xf numFmtId="2" fontId="10" fillId="0" borderId="29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171" fontId="7" fillId="0" borderId="13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right" vertical="center" wrapText="1"/>
    </xf>
    <xf numFmtId="2" fontId="7" fillId="0" borderId="20" xfId="0" applyNumberFormat="1" applyFont="1" applyFill="1" applyBorder="1" applyAlignment="1">
      <alignment horizontal="right" vertical="center" wrapText="1"/>
    </xf>
    <xf numFmtId="6" fontId="7" fillId="0" borderId="0" xfId="0" applyNumberFormat="1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4" fontId="59" fillId="0" borderId="31" xfId="0" applyNumberFormat="1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/>
    </xf>
    <xf numFmtId="0" fontId="57" fillId="0" borderId="32" xfId="0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vertical="center" wrapText="1"/>
    </xf>
    <xf numFmtId="2" fontId="11" fillId="0" borderId="20" xfId="0" applyNumberFormat="1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171" fontId="7" fillId="0" borderId="11" xfId="0" applyNumberFormat="1" applyFont="1" applyFill="1" applyBorder="1" applyAlignment="1">
      <alignment horizontal="right" vertical="center" wrapText="1"/>
    </xf>
    <xf numFmtId="171" fontId="11" fillId="0" borderId="18" xfId="0" applyNumberFormat="1" applyFont="1" applyFill="1" applyBorder="1" applyAlignment="1">
      <alignment horizontal="right" vertical="center" wrapText="1"/>
    </xf>
    <xf numFmtId="171" fontId="7" fillId="0" borderId="21" xfId="0" applyNumberFormat="1" applyFont="1" applyFill="1" applyBorder="1" applyAlignment="1">
      <alignment horizontal="right" vertical="center" wrapText="1"/>
    </xf>
    <xf numFmtId="171" fontId="7" fillId="0" borderId="12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50" fillId="2" borderId="33" xfId="0" applyFont="1" applyFill="1" applyBorder="1" applyAlignment="1">
      <alignment horizontal="center" vertical="center"/>
    </xf>
    <xf numFmtId="0" fontId="50" fillId="2" borderId="34" xfId="0" applyFont="1" applyFill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Dziesiętny 6" xfId="48"/>
    <cellStyle name="Dziesiętny 7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view="pageBreakPreview" zoomScaleSheetLayoutView="100" zoomScalePageLayoutView="0" workbookViewId="0" topLeftCell="A82">
      <selection activeCell="H41" sqref="H41"/>
    </sheetView>
  </sheetViews>
  <sheetFormatPr defaultColWidth="8.796875" defaultRowHeight="14.25"/>
  <cols>
    <col min="1" max="1" width="10" style="28" customWidth="1"/>
    <col min="2" max="2" width="19.09765625" style="29" customWidth="1"/>
    <col min="3" max="3" width="38.09765625" style="30" customWidth="1"/>
    <col min="4" max="4" width="5.19921875" style="31" customWidth="1"/>
    <col min="5" max="5" width="10.5" style="32" customWidth="1"/>
    <col min="6" max="6" width="11.3984375" style="70" customWidth="1"/>
    <col min="7" max="7" width="1.4921875" style="48" customWidth="1"/>
    <col min="8" max="8" width="11.5" style="1" customWidth="1"/>
    <col min="9" max="9" width="11.5" style="2" customWidth="1"/>
    <col min="10" max="10" width="46.8984375" style="2" customWidth="1"/>
    <col min="11" max="11" width="22.5" style="3" customWidth="1"/>
    <col min="12" max="12" width="12.3984375" style="4" customWidth="1"/>
    <col min="13" max="14" width="9" style="4" customWidth="1"/>
    <col min="15" max="15" width="10.5" style="4" bestFit="1" customWidth="1"/>
    <col min="16" max="16" width="9" style="4" customWidth="1"/>
    <col min="17" max="16384" width="9" style="5" customWidth="1"/>
  </cols>
  <sheetData>
    <row r="1" spans="1:7" ht="28.5" thickTop="1">
      <c r="A1" s="172" t="s">
        <v>98</v>
      </c>
      <c r="B1" s="173"/>
      <c r="C1" s="173"/>
      <c r="D1" s="173"/>
      <c r="E1" s="173"/>
      <c r="F1" s="174"/>
      <c r="G1" s="33"/>
    </row>
    <row r="2" spans="1:7" ht="27.75">
      <c r="A2" s="175"/>
      <c r="B2" s="176"/>
      <c r="C2" s="176"/>
      <c r="D2" s="176"/>
      <c r="E2" s="176"/>
      <c r="F2" s="177"/>
      <c r="G2" s="33"/>
    </row>
    <row r="3" spans="1:15" ht="26.25">
      <c r="A3" s="178" t="s">
        <v>86</v>
      </c>
      <c r="B3" s="179"/>
      <c r="C3" s="179"/>
      <c r="D3" s="179"/>
      <c r="E3" s="179"/>
      <c r="F3" s="180"/>
      <c r="G3" s="34"/>
      <c r="I3" s="11"/>
      <c r="J3" s="11"/>
      <c r="K3" s="13"/>
      <c r="L3" s="6"/>
      <c r="M3" s="6"/>
      <c r="N3" s="6"/>
      <c r="O3" s="6"/>
    </row>
    <row r="4" spans="1:16" s="80" customFormat="1" ht="27.75">
      <c r="A4" s="184" t="s">
        <v>183</v>
      </c>
      <c r="B4" s="185"/>
      <c r="C4" s="185"/>
      <c r="D4" s="185"/>
      <c r="E4" s="185"/>
      <c r="F4" s="186"/>
      <c r="G4" s="34"/>
      <c r="H4" s="1"/>
      <c r="I4" s="11"/>
      <c r="J4" s="33"/>
      <c r="K4" s="33"/>
      <c r="L4" s="78"/>
      <c r="M4" s="78"/>
      <c r="N4" s="78"/>
      <c r="O4" s="78"/>
      <c r="P4" s="79"/>
    </row>
    <row r="5" spans="1:15" ht="27.75">
      <c r="A5" s="77" t="s">
        <v>19</v>
      </c>
      <c r="B5" s="50" t="s">
        <v>1</v>
      </c>
      <c r="C5" s="50" t="s">
        <v>12</v>
      </c>
      <c r="D5" s="51" t="s">
        <v>13</v>
      </c>
      <c r="E5" s="51" t="s">
        <v>2</v>
      </c>
      <c r="F5" s="54" t="s">
        <v>3</v>
      </c>
      <c r="G5" s="35"/>
      <c r="I5" s="11"/>
      <c r="J5" s="33"/>
      <c r="K5" s="33"/>
      <c r="L5" s="33"/>
      <c r="M5" s="33"/>
      <c r="N5" s="33"/>
      <c r="O5" s="33"/>
    </row>
    <row r="6" spans="1:15" ht="28.5">
      <c r="A6" s="55" t="s">
        <v>31</v>
      </c>
      <c r="B6" s="52" t="s">
        <v>43</v>
      </c>
      <c r="C6" s="165" t="s">
        <v>44</v>
      </c>
      <c r="D6" s="165"/>
      <c r="E6" s="165"/>
      <c r="F6" s="166"/>
      <c r="G6" s="35"/>
      <c r="I6" s="11"/>
      <c r="J6" s="11"/>
      <c r="K6" s="13"/>
      <c r="L6" s="6"/>
      <c r="M6" s="6"/>
      <c r="N6" s="6"/>
      <c r="O6" s="6"/>
    </row>
    <row r="7" spans="1:15" ht="28.5">
      <c r="A7" s="61">
        <v>1</v>
      </c>
      <c r="B7" s="118" t="s">
        <v>57</v>
      </c>
      <c r="C7" s="119" t="s">
        <v>45</v>
      </c>
      <c r="D7" s="85" t="s">
        <v>14</v>
      </c>
      <c r="E7" s="120"/>
      <c r="F7" s="121">
        <f>E8</f>
        <v>1</v>
      </c>
      <c r="G7" s="35"/>
      <c r="I7" s="11"/>
      <c r="J7" s="11"/>
      <c r="K7" s="13"/>
      <c r="L7" s="6"/>
      <c r="M7" s="6"/>
      <c r="N7" s="6"/>
      <c r="O7" s="6"/>
    </row>
    <row r="8" spans="1:15" ht="30">
      <c r="A8" s="122"/>
      <c r="B8" s="123"/>
      <c r="C8" s="124" t="s">
        <v>46</v>
      </c>
      <c r="D8" s="125" t="s">
        <v>186</v>
      </c>
      <c r="E8" s="126">
        <v>1</v>
      </c>
      <c r="F8" s="127"/>
      <c r="G8" s="35"/>
      <c r="I8" s="11"/>
      <c r="J8" s="11"/>
      <c r="K8" s="13"/>
      <c r="L8" s="6"/>
      <c r="M8" s="6"/>
      <c r="N8" s="6"/>
      <c r="O8" s="6"/>
    </row>
    <row r="9" spans="1:15" ht="28.5">
      <c r="A9" s="55" t="s">
        <v>31</v>
      </c>
      <c r="B9" s="53" t="s">
        <v>58</v>
      </c>
      <c r="C9" s="181" t="s">
        <v>85</v>
      </c>
      <c r="D9" s="182"/>
      <c r="E9" s="182"/>
      <c r="F9" s="183"/>
      <c r="G9" s="36"/>
      <c r="I9" s="11"/>
      <c r="J9" s="11"/>
      <c r="K9" s="13"/>
      <c r="L9" s="6"/>
      <c r="M9" s="6"/>
      <c r="N9" s="6"/>
      <c r="O9" s="6"/>
    </row>
    <row r="10" spans="1:15" ht="15">
      <c r="A10" s="56"/>
      <c r="B10" s="15" t="s">
        <v>59</v>
      </c>
      <c r="C10" s="156" t="s">
        <v>4</v>
      </c>
      <c r="D10" s="156"/>
      <c r="E10" s="156"/>
      <c r="F10" s="157"/>
      <c r="G10" s="36"/>
      <c r="I10" s="11"/>
      <c r="J10" s="11"/>
      <c r="K10" s="13"/>
      <c r="L10" s="6"/>
      <c r="M10" s="6"/>
      <c r="N10" s="6"/>
      <c r="O10" s="6"/>
    </row>
    <row r="11" spans="1:7" ht="30" customHeight="1">
      <c r="A11" s="57">
        <v>2</v>
      </c>
      <c r="B11" s="16" t="s">
        <v>32</v>
      </c>
      <c r="C11" s="17" t="s">
        <v>93</v>
      </c>
      <c r="D11" s="85" t="s">
        <v>161</v>
      </c>
      <c r="E11" s="120"/>
      <c r="F11" s="58">
        <f>E12</f>
        <v>0.12</v>
      </c>
      <c r="G11" s="37"/>
    </row>
    <row r="12" spans="1:7" ht="30">
      <c r="A12" s="59"/>
      <c r="B12" s="87"/>
      <c r="C12" s="20" t="s">
        <v>94</v>
      </c>
      <c r="D12" s="18" t="s">
        <v>161</v>
      </c>
      <c r="E12" s="115">
        <f>120/1000</f>
        <v>0.12</v>
      </c>
      <c r="F12" s="65"/>
      <c r="G12" s="38"/>
    </row>
    <row r="13" spans="1:7" ht="15">
      <c r="A13" s="113"/>
      <c r="B13" s="15" t="s">
        <v>61</v>
      </c>
      <c r="C13" s="156" t="s">
        <v>5</v>
      </c>
      <c r="D13" s="156"/>
      <c r="E13" s="156"/>
      <c r="F13" s="157"/>
      <c r="G13" s="38"/>
    </row>
    <row r="14" spans="1:7" ht="15">
      <c r="A14" s="57">
        <v>3</v>
      </c>
      <c r="B14" s="16" t="s">
        <v>20</v>
      </c>
      <c r="C14" s="17" t="s">
        <v>21</v>
      </c>
      <c r="D14" s="85" t="s">
        <v>22</v>
      </c>
      <c r="E14" s="112"/>
      <c r="F14" s="114">
        <f>E15</f>
        <v>0.06</v>
      </c>
      <c r="G14" s="38"/>
    </row>
    <row r="15" spans="1:11" s="4" customFormat="1" ht="30">
      <c r="A15" s="59"/>
      <c r="B15" s="87"/>
      <c r="C15" s="20" t="s">
        <v>228</v>
      </c>
      <c r="D15" s="87" t="s">
        <v>22</v>
      </c>
      <c r="E15" s="115">
        <v>0.06</v>
      </c>
      <c r="F15" s="116"/>
      <c r="G15" s="36"/>
      <c r="H15" s="1"/>
      <c r="I15" s="2"/>
      <c r="J15" s="2"/>
      <c r="K15" s="3"/>
    </row>
    <row r="16" spans="1:11" s="4" customFormat="1" ht="15">
      <c r="A16" s="113"/>
      <c r="B16" s="15" t="s">
        <v>95</v>
      </c>
      <c r="C16" s="156" t="s">
        <v>96</v>
      </c>
      <c r="D16" s="156"/>
      <c r="E16" s="156"/>
      <c r="F16" s="157"/>
      <c r="G16" s="36"/>
      <c r="H16" s="1"/>
      <c r="I16" s="2"/>
      <c r="J16" s="2"/>
      <c r="K16" s="3"/>
    </row>
    <row r="17" spans="1:11" s="4" customFormat="1" ht="28.5">
      <c r="A17" s="57">
        <v>4</v>
      </c>
      <c r="B17" s="16" t="s">
        <v>33</v>
      </c>
      <c r="C17" s="17" t="s">
        <v>41</v>
      </c>
      <c r="D17" s="19" t="s">
        <v>16</v>
      </c>
      <c r="E17" s="21"/>
      <c r="F17" s="58">
        <f>E18</f>
        <v>64</v>
      </c>
      <c r="G17" s="39"/>
      <c r="H17" s="7"/>
      <c r="I17" s="2"/>
      <c r="J17" s="2"/>
      <c r="K17" s="3"/>
    </row>
    <row r="18" spans="1:11" s="4" customFormat="1" ht="60">
      <c r="A18" s="59"/>
      <c r="B18" s="87"/>
      <c r="C18" s="20" t="s">
        <v>229</v>
      </c>
      <c r="D18" s="18" t="s">
        <v>16</v>
      </c>
      <c r="E18" s="23">
        <v>64</v>
      </c>
      <c r="F18" s="65"/>
      <c r="G18" s="38"/>
      <c r="H18" s="1"/>
      <c r="I18" s="2"/>
      <c r="J18" s="2"/>
      <c r="K18" s="3"/>
    </row>
    <row r="19" spans="1:11" s="4" customFormat="1" ht="15">
      <c r="A19" s="56"/>
      <c r="B19" s="15" t="s">
        <v>62</v>
      </c>
      <c r="C19" s="156" t="s">
        <v>97</v>
      </c>
      <c r="D19" s="156"/>
      <c r="E19" s="156"/>
      <c r="F19" s="157"/>
      <c r="G19" s="36"/>
      <c r="H19" s="1"/>
      <c r="I19" s="2"/>
      <c r="J19" s="2"/>
      <c r="K19" s="3"/>
    </row>
    <row r="20" spans="1:7" ht="15">
      <c r="A20" s="57">
        <v>5</v>
      </c>
      <c r="B20" s="16" t="s">
        <v>9</v>
      </c>
      <c r="C20" s="17" t="s">
        <v>48</v>
      </c>
      <c r="D20" s="19" t="s">
        <v>15</v>
      </c>
      <c r="E20" s="21"/>
      <c r="F20" s="60">
        <f>E21</f>
        <v>14</v>
      </c>
      <c r="G20" s="40"/>
    </row>
    <row r="21" spans="1:9" ht="75">
      <c r="A21" s="59"/>
      <c r="B21" s="87"/>
      <c r="C21" s="20" t="s">
        <v>230</v>
      </c>
      <c r="D21" s="18" t="s">
        <v>15</v>
      </c>
      <c r="E21" s="23">
        <v>14</v>
      </c>
      <c r="F21" s="68"/>
      <c r="G21" s="163"/>
      <c r="H21" s="164"/>
      <c r="I21" s="164"/>
    </row>
    <row r="22" spans="1:7" ht="28.5">
      <c r="A22" s="100">
        <v>6</v>
      </c>
      <c r="B22" s="16" t="s">
        <v>10</v>
      </c>
      <c r="C22" s="17" t="s">
        <v>179</v>
      </c>
      <c r="D22" s="19" t="s">
        <v>15</v>
      </c>
      <c r="E22" s="21"/>
      <c r="F22" s="60">
        <f>E23</f>
        <v>14</v>
      </c>
      <c r="G22" s="40"/>
    </row>
    <row r="23" spans="1:7" ht="45">
      <c r="A23" s="106"/>
      <c r="B23" s="42"/>
      <c r="C23" s="20" t="s">
        <v>200</v>
      </c>
      <c r="D23" s="26" t="s">
        <v>15</v>
      </c>
      <c r="E23" s="27">
        <v>14</v>
      </c>
      <c r="F23" s="62"/>
      <c r="G23" s="40"/>
    </row>
    <row r="24" spans="1:7" ht="28.5">
      <c r="A24" s="57">
        <v>7</v>
      </c>
      <c r="B24" s="16" t="s">
        <v>99</v>
      </c>
      <c r="C24" s="17" t="s">
        <v>178</v>
      </c>
      <c r="D24" s="19" t="s">
        <v>15</v>
      </c>
      <c r="E24" s="21"/>
      <c r="F24" s="60">
        <f>E25</f>
        <v>119.7</v>
      </c>
      <c r="G24" s="40"/>
    </row>
    <row r="25" spans="1:7" ht="60">
      <c r="A25" s="117"/>
      <c r="B25" s="87"/>
      <c r="C25" s="20" t="s">
        <v>101</v>
      </c>
      <c r="D25" s="26" t="s">
        <v>15</v>
      </c>
      <c r="E25" s="27">
        <v>119.7</v>
      </c>
      <c r="F25" s="62"/>
      <c r="G25" s="41"/>
    </row>
    <row r="26" spans="1:7" ht="15">
      <c r="A26" s="57">
        <v>8</v>
      </c>
      <c r="B26" s="16" t="s">
        <v>49</v>
      </c>
      <c r="C26" s="17" t="s">
        <v>100</v>
      </c>
      <c r="D26" s="19" t="s">
        <v>17</v>
      </c>
      <c r="E26" s="21"/>
      <c r="F26" s="60">
        <f>E27</f>
        <v>72.4</v>
      </c>
      <c r="G26" s="40"/>
    </row>
    <row r="27" spans="1:7" ht="45">
      <c r="A27" s="61"/>
      <c r="B27" s="42"/>
      <c r="C27" s="25" t="s">
        <v>102</v>
      </c>
      <c r="D27" s="26" t="s">
        <v>17</v>
      </c>
      <c r="E27" s="27">
        <v>72.4</v>
      </c>
      <c r="F27" s="62"/>
      <c r="G27" s="40"/>
    </row>
    <row r="28" spans="1:8" ht="28.5">
      <c r="A28" s="57">
        <v>9</v>
      </c>
      <c r="B28" s="16" t="s">
        <v>37</v>
      </c>
      <c r="C28" s="17" t="s">
        <v>105</v>
      </c>
      <c r="D28" s="19" t="s">
        <v>16</v>
      </c>
      <c r="E28" s="21"/>
      <c r="F28" s="60">
        <f>E29+E30</f>
        <v>8</v>
      </c>
      <c r="G28" s="43"/>
      <c r="H28" s="8"/>
    </row>
    <row r="29" spans="1:7" ht="60">
      <c r="A29" s="61"/>
      <c r="B29" s="24"/>
      <c r="C29" s="25" t="s">
        <v>231</v>
      </c>
      <c r="D29" s="94" t="s">
        <v>16</v>
      </c>
      <c r="E29" s="146">
        <v>2.2</v>
      </c>
      <c r="F29" s="147"/>
      <c r="G29" s="44"/>
    </row>
    <row r="30" spans="1:7" ht="30">
      <c r="A30" s="59"/>
      <c r="B30" s="22"/>
      <c r="C30" s="20" t="s">
        <v>187</v>
      </c>
      <c r="D30" s="87" t="s">
        <v>16</v>
      </c>
      <c r="E30" s="115">
        <v>5.8</v>
      </c>
      <c r="F30" s="148"/>
      <c r="G30" s="44"/>
    </row>
    <row r="31" spans="1:8" ht="15">
      <c r="A31" s="57">
        <v>10</v>
      </c>
      <c r="B31" s="16" t="s">
        <v>103</v>
      </c>
      <c r="C31" s="17" t="s">
        <v>104</v>
      </c>
      <c r="D31" s="19" t="s">
        <v>15</v>
      </c>
      <c r="E31" s="21"/>
      <c r="F31" s="60">
        <f>E32</f>
        <v>55</v>
      </c>
      <c r="G31" s="40"/>
      <c r="H31" s="8"/>
    </row>
    <row r="32" spans="1:7" ht="30" customHeight="1">
      <c r="A32" s="59"/>
      <c r="B32" s="87"/>
      <c r="C32" s="20" t="s">
        <v>188</v>
      </c>
      <c r="D32" s="18" t="s">
        <v>15</v>
      </c>
      <c r="E32" s="23">
        <v>55</v>
      </c>
      <c r="F32" s="68"/>
      <c r="G32" s="41"/>
    </row>
    <row r="33" spans="1:11" s="4" customFormat="1" ht="28.5">
      <c r="A33" s="63"/>
      <c r="B33" s="53" t="s">
        <v>60</v>
      </c>
      <c r="C33" s="160" t="s">
        <v>87</v>
      </c>
      <c r="D33" s="160"/>
      <c r="E33" s="160"/>
      <c r="F33" s="161"/>
      <c r="G33" s="36"/>
      <c r="H33" s="1"/>
      <c r="I33" s="2"/>
      <c r="J33" s="2"/>
      <c r="K33" s="3"/>
    </row>
    <row r="34" spans="1:11" s="4" customFormat="1" ht="15">
      <c r="A34" s="99"/>
      <c r="B34" s="42" t="s">
        <v>63</v>
      </c>
      <c r="C34" s="167" t="s">
        <v>0</v>
      </c>
      <c r="D34" s="167"/>
      <c r="E34" s="167"/>
      <c r="F34" s="168"/>
      <c r="G34" s="36"/>
      <c r="H34" s="1"/>
      <c r="I34" s="2"/>
      <c r="J34" s="2"/>
      <c r="K34" s="3"/>
    </row>
    <row r="35" spans="1:15" ht="31.5" customHeight="1">
      <c r="A35" s="100">
        <v>11</v>
      </c>
      <c r="B35" s="101" t="s">
        <v>91</v>
      </c>
      <c r="C35" s="17" t="s">
        <v>92</v>
      </c>
      <c r="D35" s="19" t="s">
        <v>16</v>
      </c>
      <c r="E35" s="102"/>
      <c r="F35" s="58">
        <f>E36</f>
        <v>287.8</v>
      </c>
      <c r="G35" s="37"/>
      <c r="J35" s="71"/>
      <c r="K35" s="12"/>
      <c r="L35" s="72"/>
      <c r="M35" s="47"/>
      <c r="N35" s="38"/>
      <c r="O35" s="37"/>
    </row>
    <row r="36" spans="1:15" ht="90">
      <c r="A36" s="61"/>
      <c r="B36" s="103"/>
      <c r="C36" s="104" t="s">
        <v>232</v>
      </c>
      <c r="D36" s="26" t="s">
        <v>16</v>
      </c>
      <c r="E36" s="105">
        <v>287.8</v>
      </c>
      <c r="F36" s="64"/>
      <c r="G36" s="45"/>
      <c r="J36" s="71"/>
      <c r="K36" s="73"/>
      <c r="L36" s="74"/>
      <c r="M36" s="75"/>
      <c r="N36" s="38"/>
      <c r="O36" s="37"/>
    </row>
    <row r="37" spans="1:15" ht="31.5" customHeight="1">
      <c r="A37" s="100">
        <v>12</v>
      </c>
      <c r="B37" s="101" t="s">
        <v>11</v>
      </c>
      <c r="C37" s="17" t="s">
        <v>50</v>
      </c>
      <c r="D37" s="19" t="s">
        <v>16</v>
      </c>
      <c r="E37" s="21"/>
      <c r="F37" s="58">
        <f>E38</f>
        <v>95.5</v>
      </c>
      <c r="G37" s="45"/>
      <c r="J37" s="71"/>
      <c r="K37" s="12"/>
      <c r="L37" s="72"/>
      <c r="M37" s="47"/>
      <c r="N37" s="38"/>
      <c r="O37" s="37"/>
    </row>
    <row r="38" spans="1:15" ht="75" customHeight="1">
      <c r="A38" s="106"/>
      <c r="B38" s="107"/>
      <c r="C38" s="104" t="s">
        <v>245</v>
      </c>
      <c r="D38" s="108" t="s">
        <v>16</v>
      </c>
      <c r="E38" s="109">
        <v>95.5</v>
      </c>
      <c r="F38" s="65"/>
      <c r="G38" s="45"/>
      <c r="J38" s="71"/>
      <c r="K38" s="76"/>
      <c r="L38" s="74"/>
      <c r="M38" s="75"/>
      <c r="N38" s="38"/>
      <c r="O38" s="37"/>
    </row>
    <row r="39" spans="1:11" s="4" customFormat="1" ht="15">
      <c r="A39" s="57"/>
      <c r="B39" s="15" t="s">
        <v>64</v>
      </c>
      <c r="C39" s="156" t="s">
        <v>6</v>
      </c>
      <c r="D39" s="156"/>
      <c r="E39" s="156"/>
      <c r="F39" s="157"/>
      <c r="G39" s="36"/>
      <c r="H39" s="1"/>
      <c r="I39" s="2"/>
      <c r="J39" s="2"/>
      <c r="K39" s="3"/>
    </row>
    <row r="40" spans="1:11" s="4" customFormat="1" ht="28.5">
      <c r="A40" s="57">
        <v>13</v>
      </c>
      <c r="B40" s="16" t="s">
        <v>51</v>
      </c>
      <c r="C40" s="17" t="s">
        <v>52</v>
      </c>
      <c r="D40" s="19" t="s">
        <v>16</v>
      </c>
      <c r="E40" s="21"/>
      <c r="F40" s="58">
        <f>E41+E42</f>
        <v>99</v>
      </c>
      <c r="G40" s="36"/>
      <c r="H40" s="1"/>
      <c r="I40" s="2"/>
      <c r="J40" s="2"/>
      <c r="K40" s="3"/>
    </row>
    <row r="41" spans="1:11" s="4" customFormat="1" ht="75">
      <c r="A41" s="61"/>
      <c r="B41" s="94"/>
      <c r="C41" s="110" t="s">
        <v>233</v>
      </c>
      <c r="D41" s="26" t="s">
        <v>16</v>
      </c>
      <c r="E41" s="27">
        <v>95.5</v>
      </c>
      <c r="F41" s="64"/>
      <c r="G41" s="36"/>
      <c r="H41" s="1"/>
      <c r="I41" s="2"/>
      <c r="J41" s="2"/>
      <c r="K41" s="3"/>
    </row>
    <row r="42" spans="1:7" ht="60">
      <c r="A42" s="59"/>
      <c r="B42" s="87"/>
      <c r="C42" s="111" t="s">
        <v>234</v>
      </c>
      <c r="D42" s="18" t="s">
        <v>16</v>
      </c>
      <c r="E42" s="109">
        <v>3.5</v>
      </c>
      <c r="F42" s="65"/>
      <c r="G42" s="36"/>
    </row>
    <row r="43" spans="1:11" s="4" customFormat="1" ht="44.25" customHeight="1">
      <c r="A43" s="66"/>
      <c r="B43" s="53" t="s">
        <v>65</v>
      </c>
      <c r="C43" s="160" t="s">
        <v>189</v>
      </c>
      <c r="D43" s="160"/>
      <c r="E43" s="160"/>
      <c r="F43" s="161"/>
      <c r="G43" s="36"/>
      <c r="H43" s="1"/>
      <c r="I43" s="2"/>
      <c r="J43" s="2"/>
      <c r="K43" s="3"/>
    </row>
    <row r="44" spans="1:11" s="4" customFormat="1" ht="15">
      <c r="A44" s="57"/>
      <c r="B44" s="16" t="s">
        <v>66</v>
      </c>
      <c r="C44" s="169" t="s">
        <v>7</v>
      </c>
      <c r="D44" s="170"/>
      <c r="E44" s="170"/>
      <c r="F44" s="171"/>
      <c r="G44" s="36"/>
      <c r="H44" s="1"/>
      <c r="I44" s="2"/>
      <c r="J44" s="2"/>
      <c r="K44" s="3"/>
    </row>
    <row r="45" spans="1:7" ht="28.5">
      <c r="A45" s="57">
        <v>14</v>
      </c>
      <c r="B45" s="16" t="s">
        <v>24</v>
      </c>
      <c r="C45" s="17" t="s">
        <v>23</v>
      </c>
      <c r="D45" s="19" t="s">
        <v>15</v>
      </c>
      <c r="E45" s="21"/>
      <c r="F45" s="60">
        <f>E46</f>
        <v>14</v>
      </c>
      <c r="G45" s="40"/>
    </row>
    <row r="46" spans="1:9" ht="60">
      <c r="A46" s="61"/>
      <c r="B46" s="94"/>
      <c r="C46" s="25" t="s">
        <v>235</v>
      </c>
      <c r="D46" s="26" t="s">
        <v>15</v>
      </c>
      <c r="E46" s="27">
        <v>14</v>
      </c>
      <c r="F46" s="62"/>
      <c r="G46" s="41"/>
      <c r="H46" s="10"/>
      <c r="I46" s="11"/>
    </row>
    <row r="47" spans="1:9" ht="28.5">
      <c r="A47" s="57">
        <v>15</v>
      </c>
      <c r="B47" s="16" t="s">
        <v>25</v>
      </c>
      <c r="C47" s="17" t="s">
        <v>26</v>
      </c>
      <c r="D47" s="19" t="s">
        <v>15</v>
      </c>
      <c r="E47" s="21"/>
      <c r="F47" s="60">
        <f>E48</f>
        <v>14</v>
      </c>
      <c r="G47" s="40"/>
      <c r="H47" s="10"/>
      <c r="I47" s="11"/>
    </row>
    <row r="48" spans="1:13" ht="60">
      <c r="A48" s="59"/>
      <c r="B48" s="87"/>
      <c r="C48" s="20" t="s">
        <v>243</v>
      </c>
      <c r="D48" s="18" t="s">
        <v>15</v>
      </c>
      <c r="E48" s="23">
        <v>14</v>
      </c>
      <c r="F48" s="68"/>
      <c r="G48" s="41"/>
      <c r="H48" s="12"/>
      <c r="I48" s="11"/>
      <c r="M48" s="6"/>
    </row>
    <row r="49" spans="1:9" ht="28.5">
      <c r="A49" s="57">
        <v>16</v>
      </c>
      <c r="B49" s="16" t="s">
        <v>27</v>
      </c>
      <c r="C49" s="17" t="s">
        <v>28</v>
      </c>
      <c r="D49" s="19" t="s">
        <v>15</v>
      </c>
      <c r="E49" s="21"/>
      <c r="F49" s="60">
        <f>E50</f>
        <v>14</v>
      </c>
      <c r="G49" s="40"/>
      <c r="H49" s="10"/>
      <c r="I49" s="11"/>
    </row>
    <row r="50" spans="1:9" ht="30">
      <c r="A50" s="59"/>
      <c r="B50" s="87"/>
      <c r="C50" s="20" t="s">
        <v>47</v>
      </c>
      <c r="D50" s="18" t="s">
        <v>15</v>
      </c>
      <c r="E50" s="23">
        <v>14</v>
      </c>
      <c r="F50" s="68"/>
      <c r="G50" s="41"/>
      <c r="H50" s="10"/>
      <c r="I50" s="11"/>
    </row>
    <row r="51" spans="1:9" ht="28.5">
      <c r="A51" s="57">
        <v>17</v>
      </c>
      <c r="B51" s="16" t="s">
        <v>30</v>
      </c>
      <c r="C51" s="17" t="s">
        <v>29</v>
      </c>
      <c r="D51" s="19" t="s">
        <v>15</v>
      </c>
      <c r="E51" s="21"/>
      <c r="F51" s="60">
        <f>E52</f>
        <v>14</v>
      </c>
      <c r="G51" s="40"/>
      <c r="H51" s="10"/>
      <c r="I51" s="11"/>
    </row>
    <row r="52" spans="1:9" ht="45">
      <c r="A52" s="59"/>
      <c r="B52" s="87"/>
      <c r="C52" s="20" t="s">
        <v>53</v>
      </c>
      <c r="D52" s="18" t="s">
        <v>15</v>
      </c>
      <c r="E52" s="23">
        <v>14</v>
      </c>
      <c r="F52" s="68"/>
      <c r="G52" s="41"/>
      <c r="H52" s="10"/>
      <c r="I52" s="11"/>
    </row>
    <row r="53" spans="1:11" s="4" customFormat="1" ht="15">
      <c r="A53" s="56"/>
      <c r="B53" s="15" t="s">
        <v>67</v>
      </c>
      <c r="C53" s="162" t="s">
        <v>36</v>
      </c>
      <c r="D53" s="158"/>
      <c r="E53" s="158"/>
      <c r="F53" s="159"/>
      <c r="G53" s="36"/>
      <c r="H53" s="1"/>
      <c r="I53" s="2"/>
      <c r="J53" s="2"/>
      <c r="K53" s="3"/>
    </row>
    <row r="54" spans="1:7" ht="28.5">
      <c r="A54" s="57">
        <v>18</v>
      </c>
      <c r="B54" s="16" t="s">
        <v>54</v>
      </c>
      <c r="C54" s="17" t="s">
        <v>55</v>
      </c>
      <c r="D54" s="19" t="s">
        <v>15</v>
      </c>
      <c r="E54" s="21"/>
      <c r="F54" s="60">
        <f>E55</f>
        <v>14</v>
      </c>
      <c r="G54" s="40"/>
    </row>
    <row r="55" spans="1:7" ht="60">
      <c r="A55" s="59"/>
      <c r="B55" s="94"/>
      <c r="C55" s="25" t="s">
        <v>244</v>
      </c>
      <c r="D55" s="26" t="s">
        <v>15</v>
      </c>
      <c r="E55" s="27">
        <v>14</v>
      </c>
      <c r="F55" s="62"/>
      <c r="G55" s="41"/>
    </row>
    <row r="56" spans="1:11" s="4" customFormat="1" ht="45" customHeight="1">
      <c r="A56" s="63"/>
      <c r="B56" s="53" t="s">
        <v>68</v>
      </c>
      <c r="C56" s="160" t="s">
        <v>190</v>
      </c>
      <c r="D56" s="160"/>
      <c r="E56" s="160"/>
      <c r="F56" s="161"/>
      <c r="G56" s="36"/>
      <c r="H56" s="1"/>
      <c r="I56" s="2"/>
      <c r="J56" s="2"/>
      <c r="K56" s="3"/>
    </row>
    <row r="57" spans="1:11" s="4" customFormat="1" ht="15">
      <c r="A57" s="56"/>
      <c r="B57" s="15" t="s">
        <v>69</v>
      </c>
      <c r="C57" s="156" t="s">
        <v>35</v>
      </c>
      <c r="D57" s="156"/>
      <c r="E57" s="156"/>
      <c r="F57" s="157"/>
      <c r="G57" s="36"/>
      <c r="H57" s="1"/>
      <c r="I57" s="2"/>
      <c r="J57" s="2"/>
      <c r="K57" s="3"/>
    </row>
    <row r="58" spans="1:7" ht="44.25" customHeight="1">
      <c r="A58" s="57">
        <v>19</v>
      </c>
      <c r="B58" s="16" t="s">
        <v>34</v>
      </c>
      <c r="C58" s="17" t="s">
        <v>236</v>
      </c>
      <c r="D58" s="19" t="s">
        <v>15</v>
      </c>
      <c r="E58" s="21"/>
      <c r="F58" s="60">
        <f>E59</f>
        <v>28</v>
      </c>
      <c r="G58" s="40"/>
    </row>
    <row r="59" spans="1:7" ht="60">
      <c r="A59" s="59"/>
      <c r="B59" s="129"/>
      <c r="C59" s="20" t="s">
        <v>237</v>
      </c>
      <c r="D59" s="18" t="s">
        <v>15</v>
      </c>
      <c r="E59" s="23">
        <v>28</v>
      </c>
      <c r="F59" s="68"/>
      <c r="G59" s="41"/>
    </row>
    <row r="60" spans="1:7" ht="45.75" customHeight="1">
      <c r="A60" s="57">
        <v>20</v>
      </c>
      <c r="B60" s="16" t="s">
        <v>106</v>
      </c>
      <c r="C60" s="17" t="s">
        <v>107</v>
      </c>
      <c r="D60" s="19" t="s">
        <v>15</v>
      </c>
      <c r="E60" s="21"/>
      <c r="F60" s="60">
        <f>E61</f>
        <v>106.02</v>
      </c>
      <c r="G60" s="41"/>
    </row>
    <row r="61" spans="1:7" ht="45">
      <c r="A61" s="59"/>
      <c r="B61" s="46"/>
      <c r="C61" s="20" t="s">
        <v>108</v>
      </c>
      <c r="D61" s="18" t="s">
        <v>15</v>
      </c>
      <c r="E61" s="23">
        <v>106.02</v>
      </c>
      <c r="F61" s="68"/>
      <c r="G61" s="41"/>
    </row>
    <row r="62" spans="1:7" ht="15">
      <c r="A62" s="61"/>
      <c r="B62" s="15" t="s">
        <v>146</v>
      </c>
      <c r="C62" s="156" t="s">
        <v>147</v>
      </c>
      <c r="D62" s="156"/>
      <c r="E62" s="156"/>
      <c r="F62" s="157"/>
      <c r="G62" s="41"/>
    </row>
    <row r="63" spans="1:7" ht="28.5">
      <c r="A63" s="57">
        <v>21</v>
      </c>
      <c r="B63" s="16" t="s">
        <v>148</v>
      </c>
      <c r="C63" s="17" t="s">
        <v>109</v>
      </c>
      <c r="D63" s="19" t="s">
        <v>15</v>
      </c>
      <c r="E63" s="21"/>
      <c r="F63" s="60">
        <f>E64</f>
        <v>27.36</v>
      </c>
      <c r="G63" s="41"/>
    </row>
    <row r="64" spans="1:7" ht="45">
      <c r="A64" s="59"/>
      <c r="B64" s="46"/>
      <c r="C64" s="20" t="s">
        <v>110</v>
      </c>
      <c r="D64" s="18" t="s">
        <v>15</v>
      </c>
      <c r="E64" s="23">
        <v>27.36</v>
      </c>
      <c r="F64" s="68"/>
      <c r="G64" s="41"/>
    </row>
    <row r="65" spans="1:13" s="4" customFormat="1" ht="44.25" customHeight="1">
      <c r="A65" s="63"/>
      <c r="B65" s="53" t="s">
        <v>70</v>
      </c>
      <c r="C65" s="160" t="s">
        <v>191</v>
      </c>
      <c r="D65" s="160"/>
      <c r="E65" s="160"/>
      <c r="F65" s="161"/>
      <c r="G65" s="36"/>
      <c r="H65" s="1"/>
      <c r="I65" s="2"/>
      <c r="J65" s="2"/>
      <c r="K65" s="3"/>
      <c r="M65" s="6"/>
    </row>
    <row r="66" spans="1:13" s="4" customFormat="1" ht="15">
      <c r="A66" s="98"/>
      <c r="B66" s="15" t="s">
        <v>71</v>
      </c>
      <c r="C66" s="158" t="s">
        <v>8</v>
      </c>
      <c r="D66" s="158"/>
      <c r="E66" s="158"/>
      <c r="F66" s="159"/>
      <c r="G66" s="36"/>
      <c r="H66" s="1"/>
      <c r="I66" s="2"/>
      <c r="J66" s="2"/>
      <c r="K66" s="3"/>
      <c r="M66" s="6"/>
    </row>
    <row r="67" spans="1:13" ht="28.5">
      <c r="A67" s="61">
        <v>22</v>
      </c>
      <c r="B67" s="42" t="s">
        <v>38</v>
      </c>
      <c r="C67" s="17" t="s">
        <v>39</v>
      </c>
      <c r="D67" s="19" t="s">
        <v>15</v>
      </c>
      <c r="E67" s="21"/>
      <c r="F67" s="58">
        <f>E68</f>
        <v>255</v>
      </c>
      <c r="G67" s="37"/>
      <c r="I67" s="82"/>
      <c r="M67" s="6"/>
    </row>
    <row r="68" spans="1:13" ht="45">
      <c r="A68" s="59"/>
      <c r="B68" s="87"/>
      <c r="C68" s="20" t="s">
        <v>242</v>
      </c>
      <c r="D68" s="18" t="s">
        <v>15</v>
      </c>
      <c r="E68" s="23">
        <v>255</v>
      </c>
      <c r="F68" s="65"/>
      <c r="G68" s="38"/>
      <c r="H68" s="10"/>
      <c r="I68" s="11"/>
      <c r="J68" s="11"/>
      <c r="K68" s="13"/>
      <c r="L68" s="6"/>
      <c r="M68" s="6"/>
    </row>
    <row r="69" spans="1:13" ht="28.5">
      <c r="A69" s="61">
        <v>23</v>
      </c>
      <c r="B69" s="42" t="s">
        <v>40</v>
      </c>
      <c r="C69" s="17" t="s">
        <v>42</v>
      </c>
      <c r="D69" s="19" t="s">
        <v>15</v>
      </c>
      <c r="E69" s="21"/>
      <c r="F69" s="58">
        <f>E70</f>
        <v>255</v>
      </c>
      <c r="G69" s="37"/>
      <c r="H69" s="10"/>
      <c r="I69" s="81"/>
      <c r="J69" s="11"/>
      <c r="K69" s="13"/>
      <c r="L69" s="6"/>
      <c r="M69" s="6"/>
    </row>
    <row r="70" spans="1:13" ht="45">
      <c r="A70" s="61"/>
      <c r="B70" s="94"/>
      <c r="C70" s="25" t="s">
        <v>196</v>
      </c>
      <c r="D70" s="26" t="s">
        <v>15</v>
      </c>
      <c r="E70" s="27">
        <v>255</v>
      </c>
      <c r="F70" s="69"/>
      <c r="G70" s="38"/>
      <c r="H70" s="10"/>
      <c r="I70" s="14"/>
      <c r="J70" s="11"/>
      <c r="K70" s="9"/>
      <c r="L70" s="6"/>
      <c r="M70" s="6"/>
    </row>
    <row r="71" spans="1:13" ht="27.75" customHeight="1">
      <c r="A71" s="184" t="s">
        <v>184</v>
      </c>
      <c r="B71" s="185"/>
      <c r="C71" s="185"/>
      <c r="D71" s="185"/>
      <c r="E71" s="185"/>
      <c r="F71" s="186"/>
      <c r="G71" s="38"/>
      <c r="H71" s="10"/>
      <c r="I71" s="14"/>
      <c r="J71" s="11"/>
      <c r="K71" s="9"/>
      <c r="L71" s="6"/>
      <c r="M71" s="6"/>
    </row>
    <row r="72" spans="1:7" ht="28.5">
      <c r="A72" s="63"/>
      <c r="B72" s="53" t="s">
        <v>56</v>
      </c>
      <c r="C72" s="160" t="s">
        <v>88</v>
      </c>
      <c r="D72" s="160"/>
      <c r="E72" s="160"/>
      <c r="F72" s="161"/>
      <c r="G72" s="36"/>
    </row>
    <row r="73" spans="1:7" ht="15">
      <c r="A73" s="56"/>
      <c r="B73" s="84" t="s">
        <v>115</v>
      </c>
      <c r="C73" s="162" t="s">
        <v>169</v>
      </c>
      <c r="D73" s="158"/>
      <c r="E73" s="158"/>
      <c r="F73" s="159"/>
      <c r="G73" s="36"/>
    </row>
    <row r="74" spans="1:7" ht="58.5" customHeight="1">
      <c r="A74" s="57">
        <v>24</v>
      </c>
      <c r="B74" s="85" t="s">
        <v>116</v>
      </c>
      <c r="C74" s="17" t="s">
        <v>238</v>
      </c>
      <c r="D74" s="85" t="s">
        <v>15</v>
      </c>
      <c r="E74" s="89"/>
      <c r="F74" s="90">
        <f>E75</f>
        <v>8.2</v>
      </c>
      <c r="G74" s="36"/>
    </row>
    <row r="75" spans="1:7" ht="60">
      <c r="A75" s="59"/>
      <c r="B75" s="93"/>
      <c r="C75" s="20" t="s">
        <v>239</v>
      </c>
      <c r="D75" s="87" t="s">
        <v>15</v>
      </c>
      <c r="E75" s="91">
        <v>8.2</v>
      </c>
      <c r="F75" s="97"/>
      <c r="G75" s="36"/>
    </row>
    <row r="76" spans="1:13" ht="15">
      <c r="A76" s="56"/>
      <c r="B76" s="15" t="s">
        <v>112</v>
      </c>
      <c r="C76" s="156" t="s">
        <v>197</v>
      </c>
      <c r="D76" s="156"/>
      <c r="E76" s="156"/>
      <c r="F76" s="157"/>
      <c r="G76" s="36"/>
      <c r="M76" s="6"/>
    </row>
    <row r="77" spans="1:13" ht="45" customHeight="1">
      <c r="A77" s="57">
        <v>25</v>
      </c>
      <c r="B77" s="16" t="s">
        <v>113</v>
      </c>
      <c r="C77" s="17" t="s">
        <v>223</v>
      </c>
      <c r="D77" s="19" t="s">
        <v>15</v>
      </c>
      <c r="E77" s="21"/>
      <c r="F77" s="60">
        <f>E78+E79</f>
        <v>98.95</v>
      </c>
      <c r="G77" s="40"/>
      <c r="M77" s="6"/>
    </row>
    <row r="78" spans="1:13" ht="75">
      <c r="A78" s="61"/>
      <c r="B78" s="42"/>
      <c r="C78" s="25" t="s">
        <v>240</v>
      </c>
      <c r="D78" s="26" t="s">
        <v>15</v>
      </c>
      <c r="E78" s="27">
        <v>55</v>
      </c>
      <c r="F78" s="62"/>
      <c r="G78" s="40"/>
      <c r="M78" s="6"/>
    </row>
    <row r="79" spans="1:13" ht="75">
      <c r="A79" s="61"/>
      <c r="B79" s="42"/>
      <c r="C79" s="25" t="s">
        <v>241</v>
      </c>
      <c r="D79" s="26" t="s">
        <v>15</v>
      </c>
      <c r="E79" s="27">
        <f>2*9.35*2.35</f>
        <v>43.95</v>
      </c>
      <c r="F79" s="62"/>
      <c r="G79" s="40"/>
      <c r="M79" s="6"/>
    </row>
    <row r="80" spans="1:13" ht="16.5" customHeight="1">
      <c r="A80" s="57">
        <v>26</v>
      </c>
      <c r="B80" s="16" t="s">
        <v>162</v>
      </c>
      <c r="C80" s="17" t="s">
        <v>213</v>
      </c>
      <c r="D80" s="19" t="s">
        <v>15</v>
      </c>
      <c r="E80" s="21"/>
      <c r="F80" s="60">
        <f>E81</f>
        <v>55</v>
      </c>
      <c r="G80" s="40"/>
      <c r="M80" s="6"/>
    </row>
    <row r="81" spans="1:13" ht="60">
      <c r="A81" s="61"/>
      <c r="B81" s="42"/>
      <c r="C81" s="25" t="s">
        <v>164</v>
      </c>
      <c r="D81" s="26" t="s">
        <v>15</v>
      </c>
      <c r="E81" s="27">
        <v>55</v>
      </c>
      <c r="F81" s="62"/>
      <c r="G81" s="40"/>
      <c r="M81" s="6"/>
    </row>
    <row r="82" spans="1:13" ht="28.5">
      <c r="A82" s="57">
        <v>27</v>
      </c>
      <c r="B82" s="16" t="s">
        <v>163</v>
      </c>
      <c r="C82" s="17" t="s">
        <v>214</v>
      </c>
      <c r="D82" s="19" t="s">
        <v>18</v>
      </c>
      <c r="E82" s="143"/>
      <c r="F82" s="142">
        <f>E83+E84</f>
        <v>0.081</v>
      </c>
      <c r="G82" s="40"/>
      <c r="M82" s="6"/>
    </row>
    <row r="83" spans="1:13" ht="45">
      <c r="A83" s="61"/>
      <c r="B83" s="24"/>
      <c r="C83" s="130" t="s">
        <v>114</v>
      </c>
      <c r="D83" s="94" t="s">
        <v>18</v>
      </c>
      <c r="E83" s="131">
        <f>37.3/1000</f>
        <v>0.037</v>
      </c>
      <c r="F83" s="83"/>
      <c r="G83" s="40"/>
      <c r="M83" s="6"/>
    </row>
    <row r="84" spans="1:13" ht="45">
      <c r="A84" s="61"/>
      <c r="B84" s="24"/>
      <c r="C84" s="25" t="s">
        <v>117</v>
      </c>
      <c r="D84" s="94" t="s">
        <v>18</v>
      </c>
      <c r="E84" s="131">
        <f>44.3/1000</f>
        <v>0.044</v>
      </c>
      <c r="F84" s="83"/>
      <c r="G84" s="40"/>
      <c r="M84" s="6"/>
    </row>
    <row r="85" spans="1:13" ht="28.5">
      <c r="A85" s="63"/>
      <c r="B85" s="53" t="s">
        <v>72</v>
      </c>
      <c r="C85" s="160" t="s">
        <v>89</v>
      </c>
      <c r="D85" s="160"/>
      <c r="E85" s="160"/>
      <c r="F85" s="161"/>
      <c r="G85" s="36"/>
      <c r="M85" s="6"/>
    </row>
    <row r="86" spans="1:13" ht="15">
      <c r="A86" s="56"/>
      <c r="B86" s="84" t="s">
        <v>118</v>
      </c>
      <c r="C86" s="162" t="s">
        <v>119</v>
      </c>
      <c r="D86" s="158"/>
      <c r="E86" s="158"/>
      <c r="F86" s="159"/>
      <c r="G86" s="36"/>
      <c r="M86" s="6"/>
    </row>
    <row r="87" spans="1:13" ht="28.5">
      <c r="A87" s="57">
        <v>28</v>
      </c>
      <c r="B87" s="85" t="s">
        <v>120</v>
      </c>
      <c r="C87" s="86" t="s">
        <v>121</v>
      </c>
      <c r="D87" s="85" t="s">
        <v>16</v>
      </c>
      <c r="E87" s="89"/>
      <c r="F87" s="90">
        <f>E88</f>
        <v>7.22</v>
      </c>
      <c r="G87" s="36"/>
      <c r="M87" s="6"/>
    </row>
    <row r="88" spans="1:13" ht="45">
      <c r="A88" s="59"/>
      <c r="B88" s="87"/>
      <c r="C88" s="88" t="s">
        <v>176</v>
      </c>
      <c r="D88" s="87" t="s">
        <v>16</v>
      </c>
      <c r="E88" s="91">
        <v>7.22</v>
      </c>
      <c r="F88" s="92"/>
      <c r="G88" s="36"/>
      <c r="M88" s="6"/>
    </row>
    <row r="89" spans="1:13" ht="28.5">
      <c r="A89" s="57">
        <v>29</v>
      </c>
      <c r="B89" s="85" t="s">
        <v>122</v>
      </c>
      <c r="C89" s="86" t="s">
        <v>215</v>
      </c>
      <c r="D89" s="85" t="s">
        <v>18</v>
      </c>
      <c r="E89" s="149"/>
      <c r="F89" s="150">
        <f>E90</f>
        <v>0.931</v>
      </c>
      <c r="G89" s="36"/>
      <c r="M89" s="6"/>
    </row>
    <row r="90" spans="1:13" ht="45">
      <c r="A90" s="59"/>
      <c r="B90" s="87"/>
      <c r="C90" s="88" t="s">
        <v>123</v>
      </c>
      <c r="D90" s="87" t="s">
        <v>18</v>
      </c>
      <c r="E90" s="152">
        <f>930.5/1000</f>
        <v>0.931</v>
      </c>
      <c r="F90" s="151"/>
      <c r="G90" s="36"/>
      <c r="M90" s="6"/>
    </row>
    <row r="91" spans="1:13" ht="15">
      <c r="A91" s="57"/>
      <c r="B91" s="85" t="s">
        <v>168</v>
      </c>
      <c r="C91" s="162" t="s">
        <v>166</v>
      </c>
      <c r="D91" s="158"/>
      <c r="E91" s="158"/>
      <c r="F91" s="159"/>
      <c r="G91" s="36"/>
      <c r="M91" s="6"/>
    </row>
    <row r="92" spans="1:13" ht="42.75">
      <c r="A92" s="57">
        <v>30</v>
      </c>
      <c r="B92" s="85" t="s">
        <v>167</v>
      </c>
      <c r="C92" s="86" t="s">
        <v>216</v>
      </c>
      <c r="D92" s="85" t="s">
        <v>16</v>
      </c>
      <c r="E92" s="89"/>
      <c r="F92" s="90">
        <f>E93</f>
        <v>2.67</v>
      </c>
      <c r="G92" s="36"/>
      <c r="M92" s="6"/>
    </row>
    <row r="93" spans="1:13" ht="60">
      <c r="A93" s="61"/>
      <c r="B93" s="94"/>
      <c r="C93" s="130" t="s">
        <v>174</v>
      </c>
      <c r="D93" s="94" t="s">
        <v>16</v>
      </c>
      <c r="E93" s="133">
        <v>2.67</v>
      </c>
      <c r="F93" s="134"/>
      <c r="G93" s="36"/>
      <c r="M93" s="6"/>
    </row>
    <row r="94" spans="1:13" ht="15">
      <c r="A94" s="56"/>
      <c r="B94" s="84" t="s">
        <v>126</v>
      </c>
      <c r="C94" s="162" t="s">
        <v>127</v>
      </c>
      <c r="D94" s="158"/>
      <c r="E94" s="158"/>
      <c r="F94" s="159"/>
      <c r="G94" s="36"/>
      <c r="M94" s="6"/>
    </row>
    <row r="95" spans="1:13" ht="42.75">
      <c r="A95" s="57">
        <v>31</v>
      </c>
      <c r="B95" s="85" t="s">
        <v>128</v>
      </c>
      <c r="C95" s="86" t="s">
        <v>177</v>
      </c>
      <c r="D95" s="85" t="s">
        <v>17</v>
      </c>
      <c r="E95" s="89"/>
      <c r="F95" s="90">
        <f>E96</f>
        <v>66</v>
      </c>
      <c r="G95" s="36"/>
      <c r="M95" s="6"/>
    </row>
    <row r="96" spans="1:13" ht="45">
      <c r="A96" s="59"/>
      <c r="B96" s="87"/>
      <c r="C96" s="88" t="s">
        <v>165</v>
      </c>
      <c r="D96" s="87" t="s">
        <v>17</v>
      </c>
      <c r="E96" s="91">
        <v>66</v>
      </c>
      <c r="F96" s="92"/>
      <c r="G96" s="36"/>
      <c r="M96" s="6"/>
    </row>
    <row r="97" spans="1:13" ht="15">
      <c r="A97" s="56"/>
      <c r="B97" s="84" t="s">
        <v>124</v>
      </c>
      <c r="C97" s="162" t="s">
        <v>125</v>
      </c>
      <c r="D97" s="158"/>
      <c r="E97" s="158"/>
      <c r="F97" s="159"/>
      <c r="G97" s="36"/>
      <c r="M97" s="6"/>
    </row>
    <row r="98" spans="1:13" ht="58.5" customHeight="1">
      <c r="A98" s="57">
        <v>32</v>
      </c>
      <c r="B98" s="85" t="s">
        <v>158</v>
      </c>
      <c r="C98" s="154" t="s">
        <v>180</v>
      </c>
      <c r="D98" s="85" t="s">
        <v>15</v>
      </c>
      <c r="E98" s="89"/>
      <c r="F98" s="90">
        <f>E99</f>
        <v>125.58</v>
      </c>
      <c r="G98" s="36"/>
      <c r="M98" s="6"/>
    </row>
    <row r="99" spans="1:13" ht="60">
      <c r="A99" s="59"/>
      <c r="B99" s="93"/>
      <c r="C99" s="88" t="s">
        <v>175</v>
      </c>
      <c r="D99" s="87" t="s">
        <v>15</v>
      </c>
      <c r="E99" s="91">
        <v>125.58</v>
      </c>
      <c r="F99" s="92"/>
      <c r="G99" s="36"/>
      <c r="M99" s="6"/>
    </row>
    <row r="100" spans="1:13" ht="15">
      <c r="A100" s="56"/>
      <c r="B100" s="15" t="s">
        <v>73</v>
      </c>
      <c r="C100" s="156" t="s">
        <v>111</v>
      </c>
      <c r="D100" s="156"/>
      <c r="E100" s="156"/>
      <c r="F100" s="157"/>
      <c r="G100" s="36"/>
      <c r="M100" s="6"/>
    </row>
    <row r="101" spans="1:13" ht="28.5">
      <c r="A101" s="57">
        <v>33</v>
      </c>
      <c r="B101" s="16" t="s">
        <v>74</v>
      </c>
      <c r="C101" s="17" t="s">
        <v>181</v>
      </c>
      <c r="D101" s="19" t="s">
        <v>15</v>
      </c>
      <c r="E101" s="21"/>
      <c r="F101" s="60">
        <f>E102</f>
        <v>119.16</v>
      </c>
      <c r="G101" s="36"/>
      <c r="M101" s="6"/>
    </row>
    <row r="102" spans="1:13" ht="63" customHeight="1">
      <c r="A102" s="61"/>
      <c r="B102" s="49"/>
      <c r="C102" s="25" t="s">
        <v>217</v>
      </c>
      <c r="D102" s="26" t="s">
        <v>15</v>
      </c>
      <c r="E102" s="27">
        <f>(4*1.6*9.25)+(2*2*13.8)+(24*0.06)+(16*0.1)+(12*0.06)+(10*0.1)</f>
        <v>119.16</v>
      </c>
      <c r="F102" s="69"/>
      <c r="G102" s="36"/>
      <c r="H102" s="7"/>
      <c r="M102" s="6"/>
    </row>
    <row r="103" spans="1:13" ht="28.5">
      <c r="A103" s="63"/>
      <c r="B103" s="53" t="s">
        <v>129</v>
      </c>
      <c r="C103" s="160" t="s">
        <v>130</v>
      </c>
      <c r="D103" s="160"/>
      <c r="E103" s="160"/>
      <c r="F103" s="161"/>
      <c r="G103" s="36"/>
      <c r="M103" s="6"/>
    </row>
    <row r="104" spans="1:13" ht="15">
      <c r="A104" s="56"/>
      <c r="B104" s="84" t="s">
        <v>131</v>
      </c>
      <c r="C104" s="162" t="s">
        <v>132</v>
      </c>
      <c r="D104" s="158"/>
      <c r="E104" s="158"/>
      <c r="F104" s="159"/>
      <c r="G104" s="36"/>
      <c r="M104" s="6"/>
    </row>
    <row r="105" spans="1:13" ht="32.25" customHeight="1">
      <c r="A105" s="57">
        <v>34</v>
      </c>
      <c r="B105" s="85" t="s">
        <v>133</v>
      </c>
      <c r="C105" s="86" t="s">
        <v>134</v>
      </c>
      <c r="D105" s="85" t="s">
        <v>17</v>
      </c>
      <c r="E105" s="89"/>
      <c r="F105" s="90">
        <f>E106</f>
        <v>7.8</v>
      </c>
      <c r="G105" s="36"/>
      <c r="M105" s="6"/>
    </row>
    <row r="106" spans="1:13" ht="60">
      <c r="A106" s="59"/>
      <c r="B106" s="93"/>
      <c r="C106" s="88" t="s">
        <v>135</v>
      </c>
      <c r="D106" s="87" t="s">
        <v>17</v>
      </c>
      <c r="E106" s="91">
        <v>7.8</v>
      </c>
      <c r="F106" s="92"/>
      <c r="G106" s="36"/>
      <c r="M106" s="6"/>
    </row>
    <row r="107" spans="1:13" ht="28.5">
      <c r="A107" s="63"/>
      <c r="B107" s="53" t="s">
        <v>142</v>
      </c>
      <c r="C107" s="160" t="s">
        <v>143</v>
      </c>
      <c r="D107" s="160"/>
      <c r="E107" s="160"/>
      <c r="F107" s="161"/>
      <c r="G107" s="36"/>
      <c r="M107" s="6"/>
    </row>
    <row r="108" spans="1:13" ht="15">
      <c r="A108" s="56"/>
      <c r="B108" s="15" t="s">
        <v>144</v>
      </c>
      <c r="C108" s="156" t="s">
        <v>157</v>
      </c>
      <c r="D108" s="156"/>
      <c r="E108" s="156"/>
      <c r="F108" s="157"/>
      <c r="G108" s="36"/>
      <c r="M108" s="6"/>
    </row>
    <row r="109" spans="1:13" ht="15">
      <c r="A109" s="57">
        <v>35</v>
      </c>
      <c r="B109" s="85" t="s">
        <v>145</v>
      </c>
      <c r="C109" s="86" t="s">
        <v>159</v>
      </c>
      <c r="D109" s="85" t="s">
        <v>17</v>
      </c>
      <c r="E109" s="89"/>
      <c r="F109" s="90">
        <f>E110</f>
        <v>119.8</v>
      </c>
      <c r="G109" s="36"/>
      <c r="M109" s="6"/>
    </row>
    <row r="110" spans="1:13" ht="45">
      <c r="A110" s="61"/>
      <c r="B110" s="42"/>
      <c r="C110" s="130" t="s">
        <v>218</v>
      </c>
      <c r="D110" s="94" t="s">
        <v>17</v>
      </c>
      <c r="E110" s="91">
        <v>119.8</v>
      </c>
      <c r="F110" s="128"/>
      <c r="G110" s="36"/>
      <c r="M110" s="6"/>
    </row>
    <row r="111" spans="1:13" ht="28.5">
      <c r="A111" s="63"/>
      <c r="B111" s="53" t="s">
        <v>75</v>
      </c>
      <c r="C111" s="160" t="s">
        <v>90</v>
      </c>
      <c r="D111" s="160"/>
      <c r="E111" s="160"/>
      <c r="F111" s="161"/>
      <c r="G111" s="36"/>
      <c r="M111" s="6"/>
    </row>
    <row r="112" spans="1:13" ht="15">
      <c r="A112" s="56"/>
      <c r="B112" s="15" t="s">
        <v>76</v>
      </c>
      <c r="C112" s="156" t="s">
        <v>80</v>
      </c>
      <c r="D112" s="156"/>
      <c r="E112" s="156"/>
      <c r="F112" s="157"/>
      <c r="G112" s="36"/>
      <c r="M112" s="6"/>
    </row>
    <row r="113" spans="1:13" ht="28.5">
      <c r="A113" s="57">
        <v>36</v>
      </c>
      <c r="B113" s="16" t="s">
        <v>77</v>
      </c>
      <c r="C113" s="17" t="s">
        <v>182</v>
      </c>
      <c r="D113" s="19" t="s">
        <v>15</v>
      </c>
      <c r="E113" s="21"/>
      <c r="F113" s="60">
        <f>E114+E115+E116+E117</f>
        <v>69.2</v>
      </c>
      <c r="G113" s="36"/>
      <c r="M113" s="6"/>
    </row>
    <row r="114" spans="1:13" ht="90">
      <c r="A114" s="61"/>
      <c r="B114" s="42"/>
      <c r="C114" s="25" t="s">
        <v>201</v>
      </c>
      <c r="D114" s="26" t="s">
        <v>15</v>
      </c>
      <c r="E114" s="27">
        <v>29.2</v>
      </c>
      <c r="F114" s="62"/>
      <c r="G114" s="36"/>
      <c r="M114" s="6"/>
    </row>
    <row r="115" spans="1:13" ht="30">
      <c r="A115" s="61"/>
      <c r="B115" s="42"/>
      <c r="C115" s="25" t="s">
        <v>194</v>
      </c>
      <c r="D115" s="26" t="s">
        <v>15</v>
      </c>
      <c r="E115" s="27">
        <v>19.6</v>
      </c>
      <c r="F115" s="62"/>
      <c r="G115" s="36"/>
      <c r="M115" s="6"/>
    </row>
    <row r="116" spans="1:13" ht="30">
      <c r="A116" s="61"/>
      <c r="B116" s="42"/>
      <c r="C116" s="25" t="s">
        <v>193</v>
      </c>
      <c r="D116" s="26" t="s">
        <v>15</v>
      </c>
      <c r="E116" s="27">
        <v>8.9</v>
      </c>
      <c r="F116" s="62"/>
      <c r="G116" s="36"/>
      <c r="M116" s="6"/>
    </row>
    <row r="117" spans="1:13" ht="30">
      <c r="A117" s="61"/>
      <c r="B117" s="42"/>
      <c r="C117" s="25" t="s">
        <v>192</v>
      </c>
      <c r="D117" s="26" t="s">
        <v>15</v>
      </c>
      <c r="E117" s="27">
        <v>11.5</v>
      </c>
      <c r="F117" s="62"/>
      <c r="G117" s="36"/>
      <c r="M117" s="6"/>
    </row>
    <row r="118" spans="1:13" ht="15">
      <c r="A118" s="56"/>
      <c r="B118" s="15" t="s">
        <v>136</v>
      </c>
      <c r="C118" s="156" t="s">
        <v>137</v>
      </c>
      <c r="D118" s="156"/>
      <c r="E118" s="156"/>
      <c r="F118" s="157"/>
      <c r="G118" s="36"/>
      <c r="M118" s="6"/>
    </row>
    <row r="119" spans="1:13" ht="46.5" customHeight="1">
      <c r="A119" s="57">
        <v>37</v>
      </c>
      <c r="B119" s="16" t="s">
        <v>138</v>
      </c>
      <c r="C119" s="154" t="s">
        <v>227</v>
      </c>
      <c r="D119" s="19" t="s">
        <v>15</v>
      </c>
      <c r="E119" s="21"/>
      <c r="F119" s="60">
        <f>E120</f>
        <v>148.77</v>
      </c>
      <c r="G119" s="36"/>
      <c r="M119" s="6"/>
    </row>
    <row r="120" spans="1:13" ht="45">
      <c r="A120" s="61"/>
      <c r="B120" s="42"/>
      <c r="C120" s="25" t="s">
        <v>141</v>
      </c>
      <c r="D120" s="26" t="s">
        <v>15</v>
      </c>
      <c r="E120" s="27">
        <f>4.35*34.2</f>
        <v>148.77</v>
      </c>
      <c r="F120" s="62"/>
      <c r="G120" s="36"/>
      <c r="M120" s="6"/>
    </row>
    <row r="121" spans="1:13" ht="45" customHeight="1">
      <c r="A121" s="59" t="s">
        <v>160</v>
      </c>
      <c r="B121" s="46"/>
      <c r="C121" s="155" t="s">
        <v>185</v>
      </c>
      <c r="D121" s="87"/>
      <c r="E121" s="23"/>
      <c r="F121" s="68"/>
      <c r="G121" s="36"/>
      <c r="M121" s="6"/>
    </row>
    <row r="122" spans="1:13" ht="44.25" customHeight="1">
      <c r="A122" s="57">
        <v>38</v>
      </c>
      <c r="B122" s="16" t="s">
        <v>139</v>
      </c>
      <c r="C122" s="17" t="s">
        <v>140</v>
      </c>
      <c r="D122" s="19" t="s">
        <v>15</v>
      </c>
      <c r="E122" s="21"/>
      <c r="F122" s="60">
        <f>E123</f>
        <v>7.8</v>
      </c>
      <c r="G122" s="36"/>
      <c r="M122" s="6"/>
    </row>
    <row r="123" spans="1:13" ht="60">
      <c r="A123" s="59"/>
      <c r="B123" s="46"/>
      <c r="C123" s="20" t="s">
        <v>224</v>
      </c>
      <c r="D123" s="18" t="s">
        <v>15</v>
      </c>
      <c r="E123" s="23">
        <f>2*3.9</f>
        <v>7.8</v>
      </c>
      <c r="F123" s="68"/>
      <c r="G123" s="36"/>
      <c r="M123" s="6"/>
    </row>
    <row r="124" spans="1:6" ht="28.5">
      <c r="A124" s="63"/>
      <c r="B124" s="53" t="s">
        <v>78</v>
      </c>
      <c r="C124" s="160" t="s">
        <v>79</v>
      </c>
      <c r="D124" s="160"/>
      <c r="E124" s="160"/>
      <c r="F124" s="161"/>
    </row>
    <row r="125" spans="1:8" ht="15">
      <c r="A125" s="56"/>
      <c r="B125" s="15" t="s">
        <v>149</v>
      </c>
      <c r="C125" s="156" t="s">
        <v>150</v>
      </c>
      <c r="D125" s="156"/>
      <c r="E125" s="156"/>
      <c r="F125" s="157"/>
      <c r="H125" s="8"/>
    </row>
    <row r="126" spans="1:6" ht="28.5">
      <c r="A126" s="57">
        <v>39</v>
      </c>
      <c r="B126" s="16" t="s">
        <v>151</v>
      </c>
      <c r="C126" s="17" t="s">
        <v>152</v>
      </c>
      <c r="D126" s="19" t="s">
        <v>17</v>
      </c>
      <c r="E126" s="21"/>
      <c r="F126" s="58">
        <f>E127</f>
        <v>69.2</v>
      </c>
    </row>
    <row r="127" spans="1:6" ht="60">
      <c r="A127" s="67"/>
      <c r="B127" s="22"/>
      <c r="C127" s="20" t="s">
        <v>225</v>
      </c>
      <c r="D127" s="18" t="s">
        <v>17</v>
      </c>
      <c r="E127" s="23">
        <v>69.2</v>
      </c>
      <c r="F127" s="65"/>
    </row>
    <row r="128" spans="1:6" ht="28.5">
      <c r="A128" s="63"/>
      <c r="B128" s="53" t="s">
        <v>81</v>
      </c>
      <c r="C128" s="160" t="s">
        <v>82</v>
      </c>
      <c r="D128" s="160"/>
      <c r="E128" s="160"/>
      <c r="F128" s="161"/>
    </row>
    <row r="129" spans="1:6" ht="15">
      <c r="A129" s="56"/>
      <c r="B129" s="15" t="s">
        <v>153</v>
      </c>
      <c r="C129" s="156" t="s">
        <v>154</v>
      </c>
      <c r="D129" s="156"/>
      <c r="E129" s="156"/>
      <c r="F129" s="157"/>
    </row>
    <row r="130" spans="1:6" ht="33" customHeight="1">
      <c r="A130" s="57">
        <v>40</v>
      </c>
      <c r="B130" s="16" t="s">
        <v>155</v>
      </c>
      <c r="C130" s="86" t="s">
        <v>226</v>
      </c>
      <c r="D130" s="85" t="s">
        <v>17</v>
      </c>
      <c r="E130" s="21"/>
      <c r="F130" s="58">
        <f>E131</f>
        <v>5.2</v>
      </c>
    </row>
    <row r="131" spans="1:6" ht="30.75" customHeight="1">
      <c r="A131" s="61"/>
      <c r="B131" s="42"/>
      <c r="C131" s="130" t="s">
        <v>195</v>
      </c>
      <c r="D131" s="94" t="s">
        <v>17</v>
      </c>
      <c r="E131" s="27">
        <v>5.2</v>
      </c>
      <c r="F131" s="132"/>
    </row>
    <row r="132" spans="1:8" ht="30">
      <c r="A132" s="61"/>
      <c r="B132" s="42"/>
      <c r="C132" s="130" t="s">
        <v>199</v>
      </c>
      <c r="D132" s="94"/>
      <c r="E132" s="27"/>
      <c r="F132" s="132"/>
      <c r="H132" s="7"/>
    </row>
    <row r="133" spans="1:8" ht="45">
      <c r="A133" s="61"/>
      <c r="B133" s="42"/>
      <c r="C133" s="130" t="s">
        <v>211</v>
      </c>
      <c r="D133" s="94"/>
      <c r="E133" s="27"/>
      <c r="F133" s="132"/>
      <c r="H133" s="7"/>
    </row>
    <row r="134" spans="1:6" ht="15">
      <c r="A134" s="56"/>
      <c r="B134" s="15" t="s">
        <v>156</v>
      </c>
      <c r="C134" s="156" t="s">
        <v>212</v>
      </c>
      <c r="D134" s="156"/>
      <c r="E134" s="156"/>
      <c r="F134" s="157"/>
    </row>
    <row r="135" spans="1:6" ht="59.25" customHeight="1">
      <c r="A135" s="57">
        <v>41</v>
      </c>
      <c r="B135" s="16" t="s">
        <v>202</v>
      </c>
      <c r="C135" s="86" t="s">
        <v>219</v>
      </c>
      <c r="D135" s="85" t="s">
        <v>15</v>
      </c>
      <c r="E135" s="21"/>
      <c r="F135" s="58">
        <f>E136</f>
        <v>34.2</v>
      </c>
    </row>
    <row r="136" spans="1:9" ht="60">
      <c r="A136" s="61"/>
      <c r="B136" s="42"/>
      <c r="C136" s="110" t="s">
        <v>203</v>
      </c>
      <c r="D136" s="94" t="s">
        <v>15</v>
      </c>
      <c r="E136" s="27">
        <f>3*9.8+1.5*3.2</f>
        <v>34.2</v>
      </c>
      <c r="F136" s="132"/>
      <c r="H136" s="7"/>
      <c r="I136" s="95"/>
    </row>
    <row r="137" spans="1:9" ht="30">
      <c r="A137" s="61"/>
      <c r="B137" s="42"/>
      <c r="C137" s="130" t="s">
        <v>204</v>
      </c>
      <c r="D137" s="94"/>
      <c r="E137" s="27"/>
      <c r="F137" s="132"/>
      <c r="H137" s="7"/>
      <c r="I137" s="95"/>
    </row>
    <row r="138" spans="1:9" ht="44.25" customHeight="1">
      <c r="A138" s="57">
        <v>42</v>
      </c>
      <c r="B138" s="16" t="s">
        <v>205</v>
      </c>
      <c r="C138" s="153" t="s">
        <v>220</v>
      </c>
      <c r="D138" s="85" t="s">
        <v>16</v>
      </c>
      <c r="E138" s="21"/>
      <c r="F138" s="58">
        <f>E139</f>
        <v>4.16</v>
      </c>
      <c r="H138" s="7"/>
      <c r="I138" s="95"/>
    </row>
    <row r="139" spans="1:10" ht="35.25" customHeight="1">
      <c r="A139" s="61"/>
      <c r="B139" s="42"/>
      <c r="C139" s="130" t="s">
        <v>221</v>
      </c>
      <c r="D139" s="94" t="s">
        <v>16</v>
      </c>
      <c r="E139" s="27">
        <v>4.16</v>
      </c>
      <c r="F139" s="132"/>
      <c r="I139" s="95"/>
      <c r="J139" s="2" t="s">
        <v>198</v>
      </c>
    </row>
    <row r="140" spans="1:9" ht="15">
      <c r="A140" s="56"/>
      <c r="B140" s="15" t="s">
        <v>206</v>
      </c>
      <c r="C140" s="162" t="s">
        <v>207</v>
      </c>
      <c r="D140" s="158"/>
      <c r="E140" s="158"/>
      <c r="F140" s="159"/>
      <c r="I140" s="95"/>
    </row>
    <row r="141" spans="1:9" ht="42.75">
      <c r="A141" s="61"/>
      <c r="B141" s="42" t="s">
        <v>208</v>
      </c>
      <c r="C141" s="145" t="s">
        <v>209</v>
      </c>
      <c r="D141" s="118" t="s">
        <v>17</v>
      </c>
      <c r="E141" s="27"/>
      <c r="F141" s="64">
        <f>E142</f>
        <v>3.5</v>
      </c>
      <c r="H141" s="7"/>
      <c r="I141" s="95"/>
    </row>
    <row r="142" spans="1:9" ht="30">
      <c r="A142" s="59"/>
      <c r="B142" s="46"/>
      <c r="C142" s="88" t="s">
        <v>210</v>
      </c>
      <c r="D142" s="87" t="s">
        <v>17</v>
      </c>
      <c r="E142" s="23">
        <v>3.5</v>
      </c>
      <c r="F142" s="96"/>
      <c r="I142" s="135"/>
    </row>
    <row r="143" spans="1:6" ht="15">
      <c r="A143" s="56"/>
      <c r="B143" s="15" t="s">
        <v>83</v>
      </c>
      <c r="C143" s="156" t="s">
        <v>84</v>
      </c>
      <c r="D143" s="156"/>
      <c r="E143" s="156"/>
      <c r="F143" s="157"/>
    </row>
    <row r="144" spans="1:6" ht="28.5">
      <c r="A144" s="57">
        <v>43</v>
      </c>
      <c r="B144" s="16" t="s">
        <v>170</v>
      </c>
      <c r="C144" s="17" t="s">
        <v>171</v>
      </c>
      <c r="D144" s="19" t="s">
        <v>16</v>
      </c>
      <c r="E144" s="21"/>
      <c r="F144" s="58">
        <f>E146+E147</f>
        <v>197</v>
      </c>
    </row>
    <row r="145" spans="1:6" ht="30">
      <c r="A145" s="136"/>
      <c r="B145" s="24"/>
      <c r="C145" s="25" t="s">
        <v>172</v>
      </c>
      <c r="D145" s="26"/>
      <c r="E145" s="27"/>
      <c r="F145" s="64"/>
    </row>
    <row r="146" spans="1:6" ht="45">
      <c r="A146" s="61"/>
      <c r="B146" s="49"/>
      <c r="C146" s="25" t="s">
        <v>173</v>
      </c>
      <c r="D146" s="94" t="s">
        <v>16</v>
      </c>
      <c r="E146" s="27">
        <v>92.7</v>
      </c>
      <c r="F146" s="69"/>
    </row>
    <row r="147" spans="1:6" ht="45.75" thickBot="1">
      <c r="A147" s="141"/>
      <c r="B147" s="137"/>
      <c r="C147" s="144" t="s">
        <v>222</v>
      </c>
      <c r="D147" s="138" t="s">
        <v>16</v>
      </c>
      <c r="E147" s="140">
        <v>104.3</v>
      </c>
      <c r="F147" s="139"/>
    </row>
    <row r="148" ht="15.75" thickTop="1"/>
    <row r="151" ht="15">
      <c r="C151" s="30">
        <f>12.8*5.8-(3.9*0.9)+8*4.2</f>
        <v>104.33</v>
      </c>
    </row>
  </sheetData>
  <sheetProtection/>
  <mergeCells count="45">
    <mergeCell ref="C140:F140"/>
    <mergeCell ref="C143:F143"/>
    <mergeCell ref="C134:F134"/>
    <mergeCell ref="C94:F94"/>
    <mergeCell ref="C103:F103"/>
    <mergeCell ref="C104:F104"/>
    <mergeCell ref="C128:F128"/>
    <mergeCell ref="C111:F111"/>
    <mergeCell ref="C118:F118"/>
    <mergeCell ref="C107:F107"/>
    <mergeCell ref="C97:F97"/>
    <mergeCell ref="C57:F57"/>
    <mergeCell ref="C112:F112"/>
    <mergeCell ref="C100:F100"/>
    <mergeCell ref="A71:F71"/>
    <mergeCell ref="C86:F86"/>
    <mergeCell ref="C91:F91"/>
    <mergeCell ref="C85:F85"/>
    <mergeCell ref="A1:F2"/>
    <mergeCell ref="A3:F3"/>
    <mergeCell ref="C9:F9"/>
    <mergeCell ref="C10:F10"/>
    <mergeCell ref="C13:F13"/>
    <mergeCell ref="C16:F16"/>
    <mergeCell ref="A4:F4"/>
    <mergeCell ref="G21:I21"/>
    <mergeCell ref="C6:F6"/>
    <mergeCell ref="C19:F19"/>
    <mergeCell ref="C76:F76"/>
    <mergeCell ref="C43:F43"/>
    <mergeCell ref="C53:F53"/>
    <mergeCell ref="C34:F34"/>
    <mergeCell ref="C33:F33"/>
    <mergeCell ref="C39:F39"/>
    <mergeCell ref="C44:F44"/>
    <mergeCell ref="C129:F129"/>
    <mergeCell ref="C66:F66"/>
    <mergeCell ref="C72:F72"/>
    <mergeCell ref="C65:F65"/>
    <mergeCell ref="C56:F56"/>
    <mergeCell ref="C124:F124"/>
    <mergeCell ref="C125:F125"/>
    <mergeCell ref="C73:F73"/>
    <mergeCell ref="C108:F108"/>
    <mergeCell ref="C62:F62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7" r:id="rId1"/>
  <rowBreaks count="6" manualBreakCount="6">
    <brk id="27" max="5" man="1"/>
    <brk id="46" max="5" man="1"/>
    <brk id="70" max="5" man="1"/>
    <brk id="90" max="5" man="1"/>
    <brk id="117" max="5" man="1"/>
    <brk id="1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Krystyna Myszka</cp:lastModifiedBy>
  <cp:lastPrinted>2014-07-21T17:22:26Z</cp:lastPrinted>
  <dcterms:created xsi:type="dcterms:W3CDTF">2008-11-14T09:26:23Z</dcterms:created>
  <dcterms:modified xsi:type="dcterms:W3CDTF">2014-07-23T06:21:37Z</dcterms:modified>
  <cp:category/>
  <cp:version/>
  <cp:contentType/>
  <cp:contentStatus/>
</cp:coreProperties>
</file>